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Л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KB2</author>
  </authors>
  <commentList>
    <comment ref="AB33" authorId="0">
      <text>
        <r>
          <rPr>
            <b/>
            <sz val="9"/>
            <rFont val="Tahoma"/>
            <family val="2"/>
          </rPr>
          <t>KB2:</t>
        </r>
        <r>
          <rPr>
            <sz val="9"/>
            <rFont val="Tahoma"/>
            <family val="2"/>
          </rPr>
          <t xml:space="preserve">
д.б.:
930+404=1334</t>
        </r>
      </text>
    </comment>
    <comment ref="AB43" authorId="0">
      <text>
        <r>
          <rPr>
            <b/>
            <sz val="9"/>
            <rFont val="Tahoma"/>
            <family val="2"/>
          </rPr>
          <t>KB2:</t>
        </r>
        <r>
          <rPr>
            <sz val="9"/>
            <rFont val="Tahoma"/>
            <family val="2"/>
          </rPr>
          <t xml:space="preserve">
414</t>
        </r>
      </text>
    </comment>
    <comment ref="AB47" authorId="0">
      <text>
        <r>
          <rPr>
            <b/>
            <sz val="9"/>
            <rFont val="Tahoma"/>
            <family val="2"/>
          </rPr>
          <t>KB2:</t>
        </r>
        <r>
          <rPr>
            <sz val="9"/>
            <rFont val="Tahoma"/>
            <family val="2"/>
          </rPr>
          <t xml:space="preserve">
4678</t>
        </r>
      </text>
    </comment>
    <comment ref="AF47" authorId="0">
      <text>
        <r>
          <rPr>
            <b/>
            <sz val="9"/>
            <rFont val="Tahoma"/>
            <family val="2"/>
          </rPr>
          <t>KB2:</t>
        </r>
        <r>
          <rPr>
            <sz val="9"/>
            <rFont val="Tahoma"/>
            <family val="2"/>
          </rPr>
          <t xml:space="preserve">
3120</t>
        </r>
      </text>
    </comment>
    <comment ref="AF43" authorId="0">
      <text>
        <r>
          <rPr>
            <b/>
            <sz val="9"/>
            <rFont val="Tahoma"/>
            <family val="2"/>
          </rPr>
          <t>KB2:</t>
        </r>
        <r>
          <rPr>
            <sz val="9"/>
            <rFont val="Tahoma"/>
            <family val="2"/>
          </rPr>
          <t xml:space="preserve">
275</t>
        </r>
      </text>
    </comment>
    <comment ref="AF33" authorId="0">
      <text>
        <r>
          <rPr>
            <b/>
            <sz val="9"/>
            <rFont val="Tahoma"/>
            <family val="2"/>
          </rPr>
          <t>KB2:</t>
        </r>
        <r>
          <rPr>
            <sz val="9"/>
            <rFont val="Tahoma"/>
            <family val="2"/>
          </rPr>
          <t xml:space="preserve">
889</t>
        </r>
      </text>
    </comment>
    <comment ref="AB48" authorId="0">
      <text>
        <r>
          <rPr>
            <b/>
            <sz val="9"/>
            <rFont val="Tahoma"/>
            <family val="2"/>
          </rPr>
          <t>KB2:</t>
        </r>
        <r>
          <rPr>
            <sz val="9"/>
            <rFont val="Tahoma"/>
            <family val="2"/>
          </rPr>
          <t xml:space="preserve">
1849</t>
        </r>
      </text>
    </comment>
    <comment ref="AF48" authorId="0">
      <text>
        <r>
          <rPr>
            <b/>
            <sz val="9"/>
            <rFont val="Tahoma"/>
            <family val="2"/>
          </rPr>
          <t>KB2:</t>
        </r>
        <r>
          <rPr>
            <sz val="9"/>
            <rFont val="Tahoma"/>
            <family val="2"/>
          </rPr>
          <t xml:space="preserve">
1233</t>
        </r>
      </text>
    </comment>
    <comment ref="AB63" authorId="0">
      <text>
        <r>
          <rPr>
            <b/>
            <sz val="9"/>
            <rFont val="Tahoma"/>
            <family val="2"/>
          </rPr>
          <t>KB2:</t>
        </r>
        <r>
          <rPr>
            <sz val="9"/>
            <rFont val="Tahoma"/>
            <family val="2"/>
          </rPr>
          <t xml:space="preserve">
2829</t>
        </r>
      </text>
    </comment>
    <comment ref="AF63" authorId="0">
      <text>
        <r>
          <rPr>
            <b/>
            <sz val="9"/>
            <rFont val="Tahoma"/>
            <family val="2"/>
          </rPr>
          <t>KB2:</t>
        </r>
        <r>
          <rPr>
            <sz val="9"/>
            <rFont val="Tahoma"/>
            <family val="2"/>
          </rPr>
          <t xml:space="preserve">
1887</t>
        </r>
      </text>
    </comment>
  </commentList>
</comments>
</file>

<file path=xl/sharedStrings.xml><?xml version="1.0" encoding="utf-8"?>
<sst xmlns="http://schemas.openxmlformats.org/spreadsheetml/2006/main" count="381" uniqueCount="299">
  <si>
    <t>Каникулы</t>
  </si>
  <si>
    <t>УЧЕБНЫЙ ПЛАН</t>
  </si>
  <si>
    <t>Утверждаю</t>
  </si>
  <si>
    <t>"</t>
  </si>
  <si>
    <t>специальность</t>
  </si>
  <si>
    <t>квалификация</t>
  </si>
  <si>
    <t>Индекс</t>
  </si>
  <si>
    <t>Экзаменов</t>
  </si>
  <si>
    <t>Зачетов</t>
  </si>
  <si>
    <t>в том числе</t>
  </si>
  <si>
    <t>Всего</t>
  </si>
  <si>
    <t>2 курс</t>
  </si>
  <si>
    <t>3 курс</t>
  </si>
  <si>
    <t>Иностранный язык</t>
  </si>
  <si>
    <t>Математика</t>
  </si>
  <si>
    <t>Физическая культура</t>
  </si>
  <si>
    <t>Основы философии</t>
  </si>
  <si>
    <t>ОГСЭ.00</t>
  </si>
  <si>
    <t>ЕН.00</t>
  </si>
  <si>
    <t>Общепрофессиональные дисциплины</t>
  </si>
  <si>
    <t>ЕН.01</t>
  </si>
  <si>
    <t>ЕН.02</t>
  </si>
  <si>
    <t>Безопасность жизнедеятельности</t>
  </si>
  <si>
    <t>№ п/п</t>
  </si>
  <si>
    <t xml:space="preserve">   </t>
  </si>
  <si>
    <t>образования</t>
  </si>
  <si>
    <t>ОГСЭ.01</t>
  </si>
  <si>
    <t>ОГСЭ.02</t>
  </si>
  <si>
    <t>ОГСЭ.03</t>
  </si>
  <si>
    <t>ОГСЭ.04</t>
  </si>
  <si>
    <t>ОГСЭ.05</t>
  </si>
  <si>
    <t>августа</t>
  </si>
  <si>
    <t>Правовое обеспечение профессиональной деятельности</t>
  </si>
  <si>
    <t xml:space="preserve">                                                           Итого :</t>
  </si>
  <si>
    <t xml:space="preserve">Наименование </t>
  </si>
  <si>
    <t>Кабинеты</t>
  </si>
  <si>
    <t>Иностранного языка</t>
  </si>
  <si>
    <t>Лаборатории</t>
  </si>
  <si>
    <t>Спортивный комплекс</t>
  </si>
  <si>
    <r>
      <t xml:space="preserve">Форма обучения  </t>
    </r>
    <r>
      <rPr>
        <b/>
        <sz val="8"/>
        <rFont val="Arial Cyr"/>
        <family val="2"/>
      </rPr>
      <t xml:space="preserve">               очная</t>
    </r>
  </si>
  <si>
    <t>Общий гуманитарный и социально-экономический цикл</t>
  </si>
  <si>
    <t xml:space="preserve">История </t>
  </si>
  <si>
    <t>Математический и общий естественнонаучный цикл</t>
  </si>
  <si>
    <t>Профессиональный цикл</t>
  </si>
  <si>
    <t>П.ОО</t>
  </si>
  <si>
    <t>ОП.00</t>
  </si>
  <si>
    <t>ПМ.00</t>
  </si>
  <si>
    <t>Профессиональные модули</t>
  </si>
  <si>
    <t>ПМ.01</t>
  </si>
  <si>
    <t>МДК.01.01</t>
  </si>
  <si>
    <t>ПМ.02</t>
  </si>
  <si>
    <t>МДК.02.01</t>
  </si>
  <si>
    <t>МДК.03.01</t>
  </si>
  <si>
    <t>ОП.01</t>
  </si>
  <si>
    <t>ОП.02</t>
  </si>
  <si>
    <t>ОП.03</t>
  </si>
  <si>
    <t>ОП.04</t>
  </si>
  <si>
    <t>ОП.05</t>
  </si>
  <si>
    <t>ОП.06</t>
  </si>
  <si>
    <t>1 курс</t>
  </si>
  <si>
    <t>Учебная практика</t>
  </si>
  <si>
    <t>Залы</t>
  </si>
  <si>
    <t>Актовый зал</t>
  </si>
  <si>
    <t>ГИА</t>
  </si>
  <si>
    <t>Безопасности жизнедеятельности</t>
  </si>
  <si>
    <t>Учебная нагрузка обучающихся (час.)</t>
  </si>
  <si>
    <t>Обязат. аудиторная, ч</t>
  </si>
  <si>
    <t>Формы промежуточной аттестации</t>
  </si>
  <si>
    <t>Наименование  циклов, дисциплин, професиональных модулей, МДК, практик</t>
  </si>
  <si>
    <t>Максимальная</t>
  </si>
  <si>
    <t>Самостоятельная работа</t>
  </si>
  <si>
    <t>Производственная практика</t>
  </si>
  <si>
    <t>Промежуточная аттестация</t>
  </si>
  <si>
    <t>курс. работ (проектов )</t>
  </si>
  <si>
    <t>углубленной подготовки</t>
  </si>
  <si>
    <t>программа</t>
  </si>
  <si>
    <t>Учебной практики</t>
  </si>
  <si>
    <t>Производственной практики</t>
  </si>
  <si>
    <t>Дифференцированных зачетов</t>
  </si>
  <si>
    <t>4 нед.</t>
  </si>
  <si>
    <t>ОГСЭ.06</t>
  </si>
  <si>
    <t>ЕН.03</t>
  </si>
  <si>
    <t>ОП.07</t>
  </si>
  <si>
    <t>ОП.08</t>
  </si>
  <si>
    <t>ОП.09</t>
  </si>
  <si>
    <t>ПДП</t>
  </si>
  <si>
    <t>6 нед.</t>
  </si>
  <si>
    <t>1. Программа углубленной подготовки</t>
  </si>
  <si>
    <t xml:space="preserve">Преддипломная практика </t>
  </si>
  <si>
    <t>Курсы</t>
  </si>
  <si>
    <t>Обучение по дисциплинам и междисциплинарным курсам</t>
  </si>
  <si>
    <t>по профилю специальности СПО</t>
  </si>
  <si>
    <t>Всего                       (по курсам)</t>
  </si>
  <si>
    <t>I курс</t>
  </si>
  <si>
    <t>II курс</t>
  </si>
  <si>
    <t>III курс</t>
  </si>
  <si>
    <t>Распределение обязат. учебной нагрузки (включая обязательную аудиторную нагрузку и все виды практики в составе профессиональных модулей) по курсам и семестрам</t>
  </si>
  <si>
    <t xml:space="preserve">  1. Сводные данные по бюджету (в неделях) учебного плана</t>
  </si>
  <si>
    <t>4. Пояснительная записка</t>
  </si>
  <si>
    <t>3. Перечень лабораторий, кабинетов и мастерских для подготовки специалистов СПО</t>
  </si>
  <si>
    <t>Дисциплин и МДК</t>
  </si>
  <si>
    <t xml:space="preserve">1.1 Выпускная квалификационная работа </t>
  </si>
  <si>
    <t>1 сем.</t>
  </si>
  <si>
    <t>2 сем.</t>
  </si>
  <si>
    <t>3 сем.</t>
  </si>
  <si>
    <t>4 сем.</t>
  </si>
  <si>
    <t>5 сем.</t>
  </si>
  <si>
    <t>6 сем.</t>
  </si>
  <si>
    <t>ДЗ</t>
  </si>
  <si>
    <t>З</t>
  </si>
  <si>
    <t>Э</t>
  </si>
  <si>
    <t>Экзамен квалификационный</t>
  </si>
  <si>
    <t>ЭК</t>
  </si>
  <si>
    <t>Библиотека, читальный зал с выходом в сеть Интернет</t>
  </si>
  <si>
    <t xml:space="preserve">                                                        Итого :</t>
  </si>
  <si>
    <t>ПП.02.01</t>
  </si>
  <si>
    <t>УП. 01.</t>
  </si>
  <si>
    <t>УП. 02.</t>
  </si>
  <si>
    <t>МДК.02.02</t>
  </si>
  <si>
    <t>ОГСЭ.07</t>
  </si>
  <si>
    <t>ПМ.03</t>
  </si>
  <si>
    <t>Государственная итоговая аттестация</t>
  </si>
  <si>
    <t>ОГСЭ.08</t>
  </si>
  <si>
    <t>Основы латинского языка с медицинской терминологией</t>
  </si>
  <si>
    <t>Анатомия и физиология человека</t>
  </si>
  <si>
    <t>Основы патологии</t>
  </si>
  <si>
    <t>Генетика человека с основами медицинской генетики</t>
  </si>
  <si>
    <t>Гигиена и экология человека</t>
  </si>
  <si>
    <t>Основы микробиологии и иммунологии</t>
  </si>
  <si>
    <t>Фармакология</t>
  </si>
  <si>
    <t>ОП.10</t>
  </si>
  <si>
    <t>ОП.11</t>
  </si>
  <si>
    <t>ОП.12</t>
  </si>
  <si>
    <t>ОП.13</t>
  </si>
  <si>
    <t>ОП.14</t>
  </si>
  <si>
    <t>Клиническая фармакология</t>
  </si>
  <si>
    <t>МДК.02.03</t>
  </si>
  <si>
    <t>МДК.02.04</t>
  </si>
  <si>
    <t>ПМ.04</t>
  </si>
  <si>
    <t>МДК.04.01</t>
  </si>
  <si>
    <t>ПМ.05</t>
  </si>
  <si>
    <t>МДК.05.01</t>
  </si>
  <si>
    <t>Теория и практика сестринского дела</t>
  </si>
  <si>
    <t>Безопасная среда для пациента и персонала</t>
  </si>
  <si>
    <t>Технология оказания медицинских услуг</t>
  </si>
  <si>
    <r>
      <t xml:space="preserve">Нормативный срок обучения:  </t>
    </r>
    <r>
      <rPr>
        <b/>
        <sz val="8"/>
        <rFont val="Arial Cyr"/>
        <family val="0"/>
      </rPr>
      <t xml:space="preserve"> 3 года 10 мес.</t>
    </r>
  </si>
  <si>
    <t>Фельдшер</t>
  </si>
  <si>
    <t xml:space="preserve">Регистрационный № 514  от 12.05.2014г. </t>
  </si>
  <si>
    <t>IV курс</t>
  </si>
  <si>
    <t>Психология  общения</t>
  </si>
  <si>
    <t>Информатика</t>
  </si>
  <si>
    <t>Здоровый человек и его окружение</t>
  </si>
  <si>
    <t>Психология</t>
  </si>
  <si>
    <t>Болезни зубов и полости рта</t>
  </si>
  <si>
    <t>Нетрадиционные методы лечения</t>
  </si>
  <si>
    <t>4 курс</t>
  </si>
  <si>
    <t>Диагностическая деятельность</t>
  </si>
  <si>
    <t>Пропедевтика клинических дисциплин</t>
  </si>
  <si>
    <t>Лечебная деятельность</t>
  </si>
  <si>
    <t>Лечение пациентов терапевтического профиля</t>
  </si>
  <si>
    <t>Лечение пациентов хирургического профиля</t>
  </si>
  <si>
    <t>ПП.02.02</t>
  </si>
  <si>
    <t>Оказание акушерско-гинекологической помощи</t>
  </si>
  <si>
    <t>Лечение пациентов детского возраста</t>
  </si>
  <si>
    <t>Неотложная медицинская  помощь на догоспитальном этапе</t>
  </si>
  <si>
    <t>Дифференциальная диагностика и оказание неотложной медицинской помощи на догоспитальном этапе</t>
  </si>
  <si>
    <t>Профилактическая деятельность</t>
  </si>
  <si>
    <t>Профилактика заболеваний и санитарно-гигиеническое образование населения</t>
  </si>
  <si>
    <t>Медико-социальная деятельность</t>
  </si>
  <si>
    <t>Медико-социальная реабилитация</t>
  </si>
  <si>
    <t>УП. 05.</t>
  </si>
  <si>
    <t>ПП.03</t>
  </si>
  <si>
    <t>ПП.02.03</t>
  </si>
  <si>
    <t>ПП.02.04</t>
  </si>
  <si>
    <t>ПП.04</t>
  </si>
  <si>
    <t>ПМ.06</t>
  </si>
  <si>
    <t>МДК.06.01</t>
  </si>
  <si>
    <t>Организация профессиональной деятельности</t>
  </si>
  <si>
    <t>УП. 06.</t>
  </si>
  <si>
    <t>7 сем.</t>
  </si>
  <si>
    <t>8 сем.</t>
  </si>
  <si>
    <t>ПМ.07</t>
  </si>
  <si>
    <t>МДК.07.01</t>
  </si>
  <si>
    <t>МДК.07.02</t>
  </si>
  <si>
    <t>преддипломная практика</t>
  </si>
  <si>
    <t>31.02.01 "Лечебное дело"</t>
  </si>
  <si>
    <t>лаб.  и практические занятия</t>
  </si>
  <si>
    <t>Языковая грамотность и культура речи</t>
  </si>
  <si>
    <t>программа подготовки специалистов среднего звена</t>
  </si>
  <si>
    <t>2. План учебного процесса (программа подготовки специалистов среднего звена)</t>
  </si>
  <si>
    <t>Основы организации учебной деятельности</t>
  </si>
  <si>
    <t>1ДЗ</t>
  </si>
  <si>
    <t>2ДЗ</t>
  </si>
  <si>
    <r>
      <t xml:space="preserve">на базе </t>
    </r>
    <r>
      <rPr>
        <b/>
        <sz val="8"/>
        <rFont val="Arial Cyr"/>
        <family val="0"/>
      </rPr>
      <t>среднего  общего</t>
    </r>
  </si>
  <si>
    <t>УП. 07.</t>
  </si>
  <si>
    <t>ПП.07.</t>
  </si>
  <si>
    <t>Истории и основ философии</t>
  </si>
  <si>
    <t>Математики</t>
  </si>
  <si>
    <t>Информатики</t>
  </si>
  <si>
    <t>Здорового человека и его окружение</t>
  </si>
  <si>
    <t>Анатомии и физиологии</t>
  </si>
  <si>
    <t>Фармакологии</t>
  </si>
  <si>
    <t>Генетики человека с основами медицинской генетики</t>
  </si>
  <si>
    <t>Гигиены и экологии человека</t>
  </si>
  <si>
    <t>Основ латинского языка с медицинской терминологией</t>
  </si>
  <si>
    <t>Основ микробиологии и иммунологии</t>
  </si>
  <si>
    <t>Пропедевтики клинических дисциплин</t>
  </si>
  <si>
    <t>Анатомии и физиологии человека</t>
  </si>
  <si>
    <t>Функциональной диагностики</t>
  </si>
  <si>
    <t xml:space="preserve">Спортивный зал </t>
  </si>
  <si>
    <t>Открытый стадион широкого профиля с элементами полосы препятствий</t>
  </si>
  <si>
    <t>Стрелковый тир</t>
  </si>
  <si>
    <t>Лечение пациентов терапевтического  профиля</t>
  </si>
  <si>
    <t>Лечение пациентов акушерско-гинекологической помощи</t>
  </si>
  <si>
    <t>Дифференциальной диагностики и оказания неотложной медицинской помощи на догоспитальном этапе</t>
  </si>
  <si>
    <t>Медико-социальной реабилитации</t>
  </si>
  <si>
    <t>Профилактика заболеваний и санитарно-гигиенического образования населения</t>
  </si>
  <si>
    <t>Психологии общения</t>
  </si>
  <si>
    <t>Организационно-аналитическая деятельность</t>
  </si>
  <si>
    <t>Выполнение работ по профессии 34.01.01   Младшая медицинская сестра по уходу за больными</t>
  </si>
  <si>
    <t>ПП.01</t>
  </si>
  <si>
    <t xml:space="preserve">Наложение повязок </t>
  </si>
  <si>
    <t>Выполнение выпускной квалификационной работы всего 4 недели</t>
  </si>
  <si>
    <t>Защита выпускной квалификационной работы  всего 2 недели</t>
  </si>
  <si>
    <t>МДК.07.03</t>
  </si>
  <si>
    <t>3ДЗ</t>
  </si>
  <si>
    <t>Директор             Е.А. Колесова</t>
  </si>
  <si>
    <t>Основы медицинской статистики</t>
  </si>
  <si>
    <t>ГБПОУ "ПБМК"</t>
  </si>
  <si>
    <t>Биомедицинская этика</t>
  </si>
  <si>
    <t>4с/ ЭКв.</t>
  </si>
  <si>
    <t>6с/  ЭКв.</t>
  </si>
  <si>
    <t>7с/  ЭКв.</t>
  </si>
  <si>
    <t>8с/  ЭКв.</t>
  </si>
  <si>
    <t>2с/ ЭКв.</t>
  </si>
  <si>
    <t>1 З/1ДЗ</t>
  </si>
  <si>
    <t>2 ДЗ</t>
  </si>
  <si>
    <t>1з/1ДЗ</t>
  </si>
  <si>
    <t>к.Э</t>
  </si>
  <si>
    <t>1 сем     15.5+1  нед</t>
  </si>
  <si>
    <t>2 сем        20+3 нед</t>
  </si>
  <si>
    <t>3з/2ДЗ/1Э</t>
  </si>
  <si>
    <t>3 сем          16 нед</t>
  </si>
  <si>
    <t>4 сем        18,5+6 нед</t>
  </si>
  <si>
    <t>1з/3 ДЗ               2Э</t>
  </si>
  <si>
    <t>5 сем            13+4 нед</t>
  </si>
  <si>
    <t>6 сем            16+6 нед</t>
  </si>
  <si>
    <t>7 сем            12.5+4 нед</t>
  </si>
  <si>
    <t>8 сем        7.5+5 нед</t>
  </si>
  <si>
    <t xml:space="preserve">2з/2ДЗ  </t>
  </si>
  <si>
    <t>Приобретение практического опыта лечения пациентов терапевтического профиля</t>
  </si>
  <si>
    <t>Овладение умениями обследования пациентов</t>
  </si>
  <si>
    <t>Приобретение практического опыта обследования пациентов</t>
  </si>
  <si>
    <t>Приобретение практического опыта лечения пациентов хирургического профиля</t>
  </si>
  <si>
    <t>Приобретение практического опыта лечения пациентов детского возраста</t>
  </si>
  <si>
    <t>Приобретение практического опыта оказания неотложной медицинской помощи на догоспитальном этапе</t>
  </si>
  <si>
    <t>Приобретение практического опыта проведения профилактических мероприятий и санитарно-гигиенического просвещения населения</t>
  </si>
  <si>
    <t>Овладение умениями проведения реабилитации пациентов при различных заболеваниях и травмах</t>
  </si>
  <si>
    <t>Овладение умениями организации профессиональной деятельности</t>
  </si>
  <si>
    <t>Овладение умениями выполнения работ по профессии Младшая медицинская сестра по уходу за больными</t>
  </si>
  <si>
    <t>Приобретение практичекского опыта выполнения работ по профессии Младшая медицинская сестра по уходу за больными</t>
  </si>
  <si>
    <t>3з/9ДЗ/3Э</t>
  </si>
  <si>
    <t>Семейная психология с курсом диетологии</t>
  </si>
  <si>
    <t>Терапия  с курсом гериатрии</t>
  </si>
  <si>
    <t>Инфекционные болезни с курсом ВИЧ-инфекции и эпидемиологии</t>
  </si>
  <si>
    <t>Дерматовенерология</t>
  </si>
  <si>
    <t>Фтизиатрия</t>
  </si>
  <si>
    <t>Неврология с курсом психиатрии и наркологии</t>
  </si>
  <si>
    <t>Хирургия с курсом травматологии и онкологии</t>
  </si>
  <si>
    <t>Оториноларингология</t>
  </si>
  <si>
    <t>Офтальмология</t>
  </si>
  <si>
    <t>3664/66,9%</t>
  </si>
  <si>
    <t>УП. 02.03</t>
  </si>
  <si>
    <t>2020г.</t>
  </si>
  <si>
    <t xml:space="preserve">1ДЗ </t>
  </si>
  <si>
    <t>3ДЗ/1Э</t>
  </si>
  <si>
    <t>1ДЗ/2Э</t>
  </si>
  <si>
    <t>1Э</t>
  </si>
  <si>
    <t>1ДЗ/1Э</t>
  </si>
  <si>
    <t>6ДЗ/3Э</t>
  </si>
  <si>
    <t>1З/1ДЗ</t>
  </si>
  <si>
    <t xml:space="preserve">2з/3ДЗ/1Э  </t>
  </si>
  <si>
    <t>2з</t>
  </si>
  <si>
    <t>3з</t>
  </si>
  <si>
    <t>2з/1ДЗ</t>
  </si>
  <si>
    <t>1з</t>
  </si>
  <si>
    <t>Консультации - 4 часа на 1 обучающегося (100 часов на группу)</t>
  </si>
  <si>
    <t>5ДЗ/1Э</t>
  </si>
  <si>
    <t>1з/6ДЗ                 /1Э</t>
  </si>
  <si>
    <t>4з/8ДЗ/2Э</t>
  </si>
  <si>
    <t>4ДЗ</t>
  </si>
  <si>
    <t xml:space="preserve">2з/6ДЗ   </t>
  </si>
  <si>
    <t>3з/9ДЗ/2Э</t>
  </si>
  <si>
    <t>3ДЗ/3Э</t>
  </si>
  <si>
    <t>1з/7ДЗ/  3Э</t>
  </si>
  <si>
    <t>1з/3ДЗ</t>
  </si>
  <si>
    <t>6 ДЗ</t>
  </si>
  <si>
    <t xml:space="preserve">7ДЗ    </t>
  </si>
  <si>
    <t>2з/10ДЗ/1Э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</si>
</sst>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;[Red]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  <numFmt numFmtId="181" formatCode="0.0"/>
  </numFmts>
  <fonts count="65">
    <font>
      <sz val="10"/>
      <name val="Arial Cyr"/>
      <family val="0"/>
    </font>
    <font>
      <sz val="6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10"/>
      <name val="Arial Cyr"/>
      <family val="2"/>
    </font>
    <font>
      <b/>
      <sz val="6"/>
      <name val="Arial Cyr"/>
      <family val="2"/>
    </font>
    <font>
      <b/>
      <sz val="7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i/>
      <sz val="7"/>
      <name val="Arial Cyr"/>
      <family val="0"/>
    </font>
    <font>
      <b/>
      <i/>
      <sz val="7"/>
      <name val="Arial Cyr"/>
      <family val="0"/>
    </font>
    <font>
      <b/>
      <i/>
      <sz val="8"/>
      <name val="Arial Cyr"/>
      <family val="0"/>
    </font>
    <font>
      <b/>
      <sz val="5"/>
      <name val="Arial Cyr"/>
      <family val="2"/>
    </font>
    <font>
      <b/>
      <i/>
      <sz val="6"/>
      <name val="Arial Cyr"/>
      <family val="0"/>
    </font>
    <font>
      <i/>
      <sz val="6"/>
      <name val="Arial Cyr"/>
      <family val="0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67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 vertical="justify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 wrapText="1"/>
    </xf>
    <xf numFmtId="0" fontId="8" fillId="32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vertical="center" wrapText="1"/>
    </xf>
    <xf numFmtId="0" fontId="9" fillId="32" borderId="0" xfId="0" applyFont="1" applyFill="1" applyBorder="1" applyAlignment="1">
      <alignment vertical="center" wrapText="1"/>
    </xf>
    <xf numFmtId="0" fontId="9" fillId="32" borderId="0" xfId="0" applyFont="1" applyFill="1" applyBorder="1" applyAlignment="1">
      <alignment vertical="justify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2" fontId="11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Border="1" applyAlignment="1">
      <alignment vertical="justify" wrapText="1"/>
    </xf>
    <xf numFmtId="0" fontId="4" fillId="0" borderId="0" xfId="0" applyFont="1" applyFill="1" applyBorder="1" applyAlignment="1">
      <alignment vertical="justify" wrapText="1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top" wrapText="1"/>
    </xf>
    <xf numFmtId="0" fontId="6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textRotation="90" wrapText="1"/>
    </xf>
    <xf numFmtId="0" fontId="13" fillId="0" borderId="34" xfId="0" applyFont="1" applyFill="1" applyBorder="1" applyAlignment="1">
      <alignment horizontal="center" vertical="center" textRotation="90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wrapText="1"/>
    </xf>
    <xf numFmtId="0" fontId="11" fillId="0" borderId="36" xfId="0" applyFont="1" applyFill="1" applyBorder="1" applyAlignment="1">
      <alignment horizontal="center" wrapText="1"/>
    </xf>
    <xf numFmtId="0" fontId="11" fillId="0" borderId="37" xfId="0" applyFont="1" applyFill="1" applyBorder="1" applyAlignment="1">
      <alignment horizontal="center" wrapText="1"/>
    </xf>
    <xf numFmtId="0" fontId="14" fillId="0" borderId="23" xfId="0" applyFont="1" applyFill="1" applyBorder="1" applyAlignment="1">
      <alignment horizontal="center" wrapText="1"/>
    </xf>
    <xf numFmtId="0" fontId="14" fillId="0" borderId="26" xfId="0" applyFont="1" applyFill="1" applyBorder="1" applyAlignment="1">
      <alignment horizontal="center" wrapText="1"/>
    </xf>
    <xf numFmtId="0" fontId="14" fillId="0" borderId="28" xfId="0" applyFont="1" applyFill="1" applyBorder="1" applyAlignment="1">
      <alignment horizontal="center" wrapText="1"/>
    </xf>
    <xf numFmtId="0" fontId="14" fillId="0" borderId="38" xfId="0" applyFont="1" applyFill="1" applyBorder="1" applyAlignment="1">
      <alignment horizontal="center" wrapText="1"/>
    </xf>
    <xf numFmtId="0" fontId="14" fillId="0" borderId="25" xfId="0" applyFont="1" applyFill="1" applyBorder="1" applyAlignment="1">
      <alignment horizontal="center" wrapText="1"/>
    </xf>
    <xf numFmtId="0" fontId="11" fillId="0" borderId="39" xfId="0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7" fillId="0" borderId="40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justify" wrapText="1"/>
    </xf>
    <xf numFmtId="0" fontId="7" fillId="0" borderId="12" xfId="0" applyFont="1" applyFill="1" applyBorder="1" applyAlignment="1">
      <alignment horizontal="center" vertical="justify" wrapText="1"/>
    </xf>
    <xf numFmtId="0" fontId="9" fillId="0" borderId="10" xfId="0" applyFont="1" applyFill="1" applyBorder="1" applyAlignment="1">
      <alignment horizontal="center" vertical="justify" wrapText="1"/>
    </xf>
    <xf numFmtId="0" fontId="9" fillId="0" borderId="11" xfId="0" applyFont="1" applyFill="1" applyBorder="1" applyAlignment="1">
      <alignment horizontal="center" vertical="justify" wrapText="1"/>
    </xf>
    <xf numFmtId="0" fontId="9" fillId="0" borderId="12" xfId="0" applyFont="1" applyFill="1" applyBorder="1" applyAlignment="1">
      <alignment horizontal="center" vertical="justify" wrapText="1"/>
    </xf>
    <xf numFmtId="0" fontId="9" fillId="0" borderId="15" xfId="0" applyFont="1" applyFill="1" applyBorder="1" applyAlignment="1">
      <alignment horizontal="center" vertical="justify" wrapText="1"/>
    </xf>
    <xf numFmtId="0" fontId="9" fillId="0" borderId="16" xfId="0" applyFont="1" applyFill="1" applyBorder="1" applyAlignment="1">
      <alignment horizontal="center" vertical="justify" wrapText="1"/>
    </xf>
    <xf numFmtId="0" fontId="7" fillId="0" borderId="11" xfId="0" applyFont="1" applyFill="1" applyBorder="1" applyAlignment="1">
      <alignment horizontal="center" vertical="justify" wrapText="1"/>
    </xf>
    <xf numFmtId="0" fontId="11" fillId="0" borderId="13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wrapText="1"/>
    </xf>
    <xf numFmtId="0" fontId="7" fillId="0" borderId="41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4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wrapText="1"/>
    </xf>
    <xf numFmtId="0" fontId="7" fillId="0" borderId="4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4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center" wrapText="1"/>
    </xf>
    <xf numFmtId="0" fontId="9" fillId="0" borderId="42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7" fillId="0" borderId="43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wrapText="1"/>
    </xf>
    <xf numFmtId="0" fontId="10" fillId="0" borderId="44" xfId="0" applyFont="1" applyFill="1" applyBorder="1" applyAlignment="1">
      <alignment horizontal="center" wrapText="1"/>
    </xf>
    <xf numFmtId="0" fontId="10" fillId="0" borderId="45" xfId="0" applyFont="1" applyFill="1" applyBorder="1" applyAlignment="1">
      <alignment horizontal="center" wrapText="1"/>
    </xf>
    <xf numFmtId="0" fontId="10" fillId="0" borderId="46" xfId="0" applyFont="1" applyFill="1" applyBorder="1" applyAlignment="1">
      <alignment horizontal="center" wrapText="1"/>
    </xf>
    <xf numFmtId="0" fontId="10" fillId="0" borderId="47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wrapText="1"/>
    </xf>
    <xf numFmtId="0" fontId="7" fillId="0" borderId="52" xfId="0" applyFont="1" applyFill="1" applyBorder="1" applyAlignment="1">
      <alignment wrapText="1"/>
    </xf>
    <xf numFmtId="0" fontId="7" fillId="0" borderId="29" xfId="0" applyFont="1" applyFill="1" applyBorder="1" applyAlignment="1">
      <alignment wrapText="1"/>
    </xf>
    <xf numFmtId="0" fontId="7" fillId="0" borderId="53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11" fillId="0" borderId="5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39" xfId="0" applyFont="1" applyFill="1" applyBorder="1" applyAlignment="1">
      <alignment horizontal="center" wrapText="1"/>
    </xf>
    <xf numFmtId="0" fontId="9" fillId="0" borderId="38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justify" wrapText="1"/>
    </xf>
    <xf numFmtId="0" fontId="2" fillId="0" borderId="0" xfId="0" applyFont="1" applyFill="1" applyBorder="1" applyAlignment="1">
      <alignment horizontal="center" vertical="justify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center" wrapText="1"/>
    </xf>
    <xf numFmtId="0" fontId="4" fillId="0" borderId="57" xfId="0" applyFont="1" applyFill="1" applyBorder="1" applyAlignment="1">
      <alignment horizontal="center" vertical="justify"/>
    </xf>
    <xf numFmtId="0" fontId="4" fillId="0" borderId="58" xfId="0" applyFont="1" applyFill="1" applyBorder="1" applyAlignment="1">
      <alignment horizontal="center" vertical="justify"/>
    </xf>
    <xf numFmtId="0" fontId="4" fillId="0" borderId="59" xfId="0" applyFont="1" applyFill="1" applyBorder="1" applyAlignment="1">
      <alignment horizontal="center" vertical="justify"/>
    </xf>
    <xf numFmtId="0" fontId="4" fillId="0" borderId="53" xfId="0" applyFont="1" applyFill="1" applyBorder="1" applyAlignment="1">
      <alignment horizontal="center" vertical="justify"/>
    </xf>
    <xf numFmtId="0" fontId="4" fillId="0" borderId="51" xfId="0" applyFont="1" applyFill="1" applyBorder="1" applyAlignment="1">
      <alignment horizontal="center" vertical="justify"/>
    </xf>
    <xf numFmtId="0" fontId="4" fillId="0" borderId="29" xfId="0" applyFont="1" applyFill="1" applyBorder="1" applyAlignment="1">
      <alignment horizontal="center" vertical="justify"/>
    </xf>
    <xf numFmtId="0" fontId="4" fillId="0" borderId="2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181" fontId="4" fillId="0" borderId="38" xfId="0" applyNumberFormat="1" applyFont="1" applyFill="1" applyBorder="1" applyAlignment="1">
      <alignment horizontal="center" vertical="center" wrapText="1"/>
    </xf>
    <xf numFmtId="181" fontId="4" fillId="0" borderId="55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1" fontId="4" fillId="0" borderId="15" xfId="0" applyNumberFormat="1" applyFont="1" applyFill="1" applyBorder="1" applyAlignment="1">
      <alignment horizontal="center" vertical="center" wrapText="1"/>
    </xf>
    <xf numFmtId="181" fontId="4" fillId="0" borderId="40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81" fontId="4" fillId="0" borderId="33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justify"/>
    </xf>
    <xf numFmtId="0" fontId="4" fillId="0" borderId="58" xfId="0" applyFont="1" applyFill="1" applyBorder="1" applyAlignment="1">
      <alignment horizontal="center" vertical="justify"/>
    </xf>
    <xf numFmtId="0" fontId="4" fillId="0" borderId="59" xfId="0" applyFont="1" applyFill="1" applyBorder="1" applyAlignment="1">
      <alignment horizontal="center" vertical="justify"/>
    </xf>
    <xf numFmtId="0" fontId="4" fillId="0" borderId="68" xfId="0" applyFont="1" applyFill="1" applyBorder="1" applyAlignment="1">
      <alignment horizontal="center" vertical="justify"/>
    </xf>
    <xf numFmtId="0" fontId="4" fillId="0" borderId="0" xfId="0" applyFont="1" applyFill="1" applyBorder="1" applyAlignment="1">
      <alignment horizontal="center" vertical="justify"/>
    </xf>
    <xf numFmtId="0" fontId="4" fillId="0" borderId="69" xfId="0" applyFont="1" applyFill="1" applyBorder="1" applyAlignment="1">
      <alignment horizontal="center" vertical="justify"/>
    </xf>
    <xf numFmtId="0" fontId="4" fillId="0" borderId="53" xfId="0" applyFont="1" applyFill="1" applyBorder="1" applyAlignment="1">
      <alignment horizontal="center" vertical="justify"/>
    </xf>
    <xf numFmtId="0" fontId="4" fillId="0" borderId="51" xfId="0" applyFont="1" applyFill="1" applyBorder="1" applyAlignment="1">
      <alignment horizontal="center" vertical="justify"/>
    </xf>
    <xf numFmtId="0" fontId="4" fillId="0" borderId="29" xfId="0" applyFont="1" applyFill="1" applyBorder="1" applyAlignment="1">
      <alignment horizontal="center" vertical="justify"/>
    </xf>
    <xf numFmtId="0" fontId="7" fillId="0" borderId="6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justify"/>
    </xf>
    <xf numFmtId="0" fontId="6" fillId="0" borderId="17" xfId="0" applyFont="1" applyFill="1" applyBorder="1" applyAlignment="1">
      <alignment horizontal="center" vertical="center" textRotation="90" wrapText="1"/>
    </xf>
    <xf numFmtId="0" fontId="6" fillId="0" borderId="30" xfId="0" applyFont="1" applyFill="1" applyBorder="1" applyAlignment="1">
      <alignment horizontal="center" vertical="center" textRotation="90" wrapText="1"/>
    </xf>
    <xf numFmtId="0" fontId="13" fillId="0" borderId="30" xfId="0" applyFont="1" applyFill="1" applyBorder="1" applyAlignment="1">
      <alignment horizontal="center" vertical="center" textRotation="90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wrapText="1"/>
    </xf>
    <xf numFmtId="0" fontId="11" fillId="0" borderId="56" xfId="0" applyFont="1" applyFill="1" applyBorder="1" applyAlignment="1">
      <alignment horizontal="center" wrapText="1"/>
    </xf>
    <xf numFmtId="0" fontId="11" fillId="0" borderId="36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left" wrapText="1"/>
    </xf>
    <xf numFmtId="0" fontId="11" fillId="0" borderId="39" xfId="0" applyFont="1" applyFill="1" applyBorder="1" applyAlignment="1">
      <alignment horizontal="left" wrapText="1"/>
    </xf>
    <xf numFmtId="0" fontId="11" fillId="0" borderId="23" xfId="0" applyFont="1" applyFill="1" applyBorder="1" applyAlignment="1">
      <alignment horizontal="center" wrapText="1"/>
    </xf>
    <xf numFmtId="0" fontId="11" fillId="0" borderId="39" xfId="0" applyFont="1" applyFill="1" applyBorder="1" applyAlignment="1">
      <alignment horizontal="center" wrapText="1"/>
    </xf>
    <xf numFmtId="0" fontId="11" fillId="0" borderId="38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wrapText="1"/>
    </xf>
    <xf numFmtId="0" fontId="11" fillId="0" borderId="64" xfId="0" applyFont="1" applyFill="1" applyBorder="1" applyAlignment="1">
      <alignment horizontal="center" wrapText="1"/>
    </xf>
    <xf numFmtId="0" fontId="11" fillId="0" borderId="65" xfId="0" applyFont="1" applyFill="1" applyBorder="1" applyAlignment="1">
      <alignment horizontal="center" wrapText="1"/>
    </xf>
    <xf numFmtId="0" fontId="1" fillId="0" borderId="62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wrapText="1"/>
    </xf>
    <xf numFmtId="0" fontId="9" fillId="0" borderId="40" xfId="0" applyFont="1" applyFill="1" applyBorder="1" applyAlignment="1">
      <alignment horizontal="left" vertical="justify" wrapText="1"/>
    </xf>
    <xf numFmtId="0" fontId="7" fillId="0" borderId="10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71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justify" wrapText="1"/>
    </xf>
    <xf numFmtId="0" fontId="11" fillId="0" borderId="40" xfId="0" applyFont="1" applyFill="1" applyBorder="1" applyAlignment="1">
      <alignment horizontal="center" vertical="justify" wrapText="1"/>
    </xf>
    <xf numFmtId="0" fontId="11" fillId="0" borderId="16" xfId="0" applyFont="1" applyFill="1" applyBorder="1" applyAlignment="1">
      <alignment horizontal="center" vertical="justify" wrapText="1"/>
    </xf>
    <xf numFmtId="0" fontId="11" fillId="0" borderId="40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wrapText="1"/>
    </xf>
    <xf numFmtId="0" fontId="9" fillId="0" borderId="35" xfId="0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1" fillId="0" borderId="66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justify" wrapText="1"/>
    </xf>
    <xf numFmtId="0" fontId="9" fillId="0" borderId="40" xfId="0" applyFont="1" applyFill="1" applyBorder="1" applyAlignment="1">
      <alignment horizontal="center" vertical="justify" wrapText="1"/>
    </xf>
    <xf numFmtId="0" fontId="9" fillId="0" borderId="16" xfId="0" applyFont="1" applyFill="1" applyBorder="1" applyAlignment="1">
      <alignment horizontal="center" vertical="justify" wrapText="1"/>
    </xf>
    <xf numFmtId="1" fontId="7" fillId="0" borderId="39" xfId="0" applyNumberFormat="1" applyFont="1" applyFill="1" applyBorder="1" applyAlignment="1">
      <alignment horizontal="center" vertical="center" wrapText="1"/>
    </xf>
    <xf numFmtId="1" fontId="7" fillId="0" borderId="38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justify" wrapText="1"/>
    </xf>
    <xf numFmtId="0" fontId="15" fillId="0" borderId="40" xfId="0" applyFont="1" applyFill="1" applyBorder="1" applyAlignment="1">
      <alignment horizontal="center" vertical="justify" wrapText="1"/>
    </xf>
    <xf numFmtId="0" fontId="15" fillId="0" borderId="16" xfId="0" applyFont="1" applyFill="1" applyBorder="1" applyAlignment="1">
      <alignment horizontal="center" vertical="justify" wrapText="1"/>
    </xf>
    <xf numFmtId="0" fontId="10" fillId="0" borderId="40" xfId="0" applyFont="1" applyFill="1" applyBorder="1" applyAlignment="1">
      <alignment horizontal="left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" fontId="9" fillId="0" borderId="39" xfId="0" applyNumberFormat="1" applyFont="1" applyFill="1" applyBorder="1" applyAlignment="1">
      <alignment horizontal="center" vertical="center" wrapText="1"/>
    </xf>
    <xf numFmtId="1" fontId="9" fillId="0" borderId="38" xfId="0" applyNumberFormat="1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left" wrapText="1"/>
    </xf>
    <xf numFmtId="0" fontId="7" fillId="0" borderId="39" xfId="0" applyFont="1" applyFill="1" applyBorder="1" applyAlignment="1">
      <alignment horizontal="center" wrapText="1"/>
    </xf>
    <xf numFmtId="0" fontId="7" fillId="0" borderId="38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/>
    </xf>
    <xf numFmtId="0" fontId="9" fillId="0" borderId="76" xfId="0" applyFont="1" applyFill="1" applyBorder="1" applyAlignment="1">
      <alignment horizontal="center"/>
    </xf>
    <xf numFmtId="0" fontId="9" fillId="0" borderId="77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right" vertical="center" wrapText="1"/>
    </xf>
    <xf numFmtId="0" fontId="11" fillId="0" borderId="76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left" vertical="center" wrapText="1"/>
    </xf>
    <xf numFmtId="0" fontId="10" fillId="0" borderId="79" xfId="0" applyFont="1" applyFill="1" applyBorder="1" applyAlignment="1">
      <alignment horizontal="left" vertical="center" wrapText="1"/>
    </xf>
    <xf numFmtId="0" fontId="10" fillId="0" borderId="47" xfId="0" applyFont="1" applyFill="1" applyBorder="1" applyAlignment="1">
      <alignment horizontal="left" vertical="center" wrapText="1"/>
    </xf>
    <xf numFmtId="0" fontId="3" fillId="0" borderId="52" xfId="0" applyNumberFormat="1" applyFont="1" applyFill="1" applyBorder="1" applyAlignment="1">
      <alignment horizontal="center" vertical="center" wrapText="1"/>
    </xf>
    <xf numFmtId="0" fontId="3" fillId="0" borderId="76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right" vertical="center" wrapText="1"/>
    </xf>
    <xf numFmtId="0" fontId="11" fillId="0" borderId="35" xfId="0" applyFont="1" applyFill="1" applyBorder="1" applyAlignment="1">
      <alignment horizontal="right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left" wrapText="1"/>
    </xf>
    <xf numFmtId="0" fontId="9" fillId="0" borderId="51" xfId="0" applyFont="1" applyFill="1" applyBorder="1" applyAlignment="1">
      <alignment horizontal="left" wrapText="1"/>
    </xf>
    <xf numFmtId="0" fontId="9" fillId="0" borderId="61" xfId="0" applyFont="1" applyFill="1" applyBorder="1" applyAlignment="1">
      <alignment horizont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3" fillId="0" borderId="61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left" wrapText="1"/>
    </xf>
    <xf numFmtId="0" fontId="9" fillId="0" borderId="53" xfId="0" applyFont="1" applyFill="1" applyBorder="1" applyAlignment="1">
      <alignment horizontal="center" wrapText="1"/>
    </xf>
    <xf numFmtId="0" fontId="9" fillId="0" borderId="51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0" fontId="7" fillId="0" borderId="5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left" vertical="center" wrapText="1"/>
    </xf>
    <xf numFmtId="0" fontId="9" fillId="0" borderId="55" xfId="0" applyFont="1" applyFill="1" applyBorder="1" applyAlignment="1">
      <alignment horizontal="left" vertical="center" wrapText="1"/>
    </xf>
    <xf numFmtId="16" fontId="7" fillId="0" borderId="61" xfId="0" applyNumberFormat="1" applyFont="1" applyFill="1" applyBorder="1" applyAlignment="1">
      <alignment horizontal="left" vertical="center" wrapText="1"/>
    </xf>
    <xf numFmtId="16" fontId="7" fillId="0" borderId="55" xfId="0" applyNumberFormat="1" applyFont="1" applyFill="1" applyBorder="1" applyAlignment="1">
      <alignment horizontal="left" vertical="center" wrapText="1"/>
    </xf>
    <xf numFmtId="16" fontId="7" fillId="0" borderId="27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left" vertical="center" wrapText="1"/>
    </xf>
    <xf numFmtId="0" fontId="7" fillId="0" borderId="79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8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81" fontId="4" fillId="0" borderId="66" xfId="0" applyNumberFormat="1" applyFont="1" applyFill="1" applyBorder="1" applyAlignment="1">
      <alignment horizontal="center" vertical="center" wrapText="1"/>
    </xf>
    <xf numFmtId="181" fontId="4" fillId="0" borderId="67" xfId="0" applyNumberFormat="1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wrapText="1"/>
    </xf>
    <xf numFmtId="0" fontId="9" fillId="0" borderId="40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/>
    </xf>
    <xf numFmtId="0" fontId="4" fillId="0" borderId="40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7" fillId="0" borderId="78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4" fillId="0" borderId="80" xfId="0" applyNumberFormat="1" applyFont="1" applyFill="1" applyBorder="1" applyAlignment="1">
      <alignment horizontal="center"/>
    </xf>
    <xf numFmtId="0" fontId="4" fillId="0" borderId="67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4" fillId="0" borderId="74" xfId="0" applyNumberFormat="1" applyFont="1" applyFill="1" applyBorder="1" applyAlignment="1">
      <alignment horizontal="center"/>
    </xf>
    <xf numFmtId="0" fontId="4" fillId="0" borderId="64" xfId="0" applyNumberFormat="1" applyFont="1" applyFill="1" applyBorder="1" applyAlignment="1">
      <alignment horizontal="center"/>
    </xf>
    <xf numFmtId="0" fontId="4" fillId="0" borderId="2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wrapText="1"/>
    </xf>
    <xf numFmtId="0" fontId="16" fillId="0" borderId="14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center" vertical="center" wrapText="1"/>
    </xf>
    <xf numFmtId="0" fontId="40" fillId="32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158</xdr:row>
      <xdr:rowOff>47625</xdr:rowOff>
    </xdr:from>
    <xdr:to>
      <xdr:col>49</xdr:col>
      <xdr:colOff>104775</xdr:colOff>
      <xdr:row>237</xdr:row>
      <xdr:rowOff>142875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80975" y="26403300"/>
          <a:ext cx="11334750" cy="1288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4.1. Нормативная база реализации ППССЗ ОУ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Учебный план по специальности 31.02.01  "Лечебное дело"разработан в соответствии с: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Федеральным законом “Об образовании в  Российской Федерации ”  от 29 декабря 2012г. № 273-ФЗ (ст. 11 п.п. 1,2,3,4,5; ст. 12 п. п.2,5,7; ст. 13, 13; ст.28 п.п. 6,10);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Федеральным государственным образовательным стандартом среднего профессионального образования  по данной специальности, утв. приказом Министерства образования и науки Российской Федерации от 12 мая 2014г, № 514;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Порядком организации и осуществления образовательной деятельности по образовательным программам среднего профессионального образования, утв. приказом Министерства образования и науки Российской Федерации от  14 июня 2013 г.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 464;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 письмом Минобрнауки России  "О разъяснениях по формированию учебного плана ОПОП НПО и СПО" от 20 октября 2010г. № 12-696.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4.2. Организация учебного процесса и режим занятий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Учебные занятия в колледже начинаются с 1 сентября  при шестидневной учебной недели.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Обязательная учебная нагрузка обучающихся включает обязательную аудиторную нагрузку и все виды практики в составе модулей.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Максимальный объем аудиторной учебной нагрузки студентов составляет 36  академических часов в неделю 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Максимальный объем учебной нагрузки обучающихся составляет 54 академических часа в неделю, включая все виды обязательной учебной нагрузки и внеаудиторной (самостоятельной) учебной работы.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Консультации для студентов предусматриваются в объеме 100 часов на учебную группу на каждый учебный год.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Контроль сформированности знаний, умений, навыков студентов проводится в соответствии с "Положением о промежуточной аттестации студентов колледжа," утвержденным графиком контроля учебного процесса.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Проводятся  экзамены  квалификационные по профессиональным модулям: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ПМ.01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Диагностическая деятельность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.(4с);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ПМ.02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Лечебная деятельность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(6с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ПМ 03 Неотложная медицинская помощь на догоспитальном этапе(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8с);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ПМ.04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Профилактическая деятельность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(7с);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ПМ.05 Медико-социальная деятельность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(8с);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ПМ.06 Организационно-аналитическая деятельность 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(8с);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ПМ.07 Выполнение работ по профессии   34.01.01  Младшая медицинская сестра по уходу за больными 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(2с).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Предусмотренные учебным планом лабораторные и практические занятия проводятся  с делением учебной группы на  2 подгруппы или группой,  для каждой из которых составляется расписание занятий по 90 мин, 180 мин и 240 мин.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практическую часть по специальности отведено: учебная, производственная и преддипломная практики 33 н. х 36 ч . = 1188ч., лабораторные и практические занятия – 2456 часов., курсовая работа - 20 часов. ИТОГО – 3664 часа.  Практикоориентированность учебного плана составяет 66,9%.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Выполнение курсового проекта (работы) рассматривается как вид учебной работы по профессиональным модулям и реализуется в пределах времени, отведенного на его изучение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Часть учебного времени дисциплины "Безопасность жизнедеятельности"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48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часов) отведено на изучение основ медицинских знаний (девушки) и основ военного дела  (сборы) (юноши).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Зачёты проводятся за счёт времени, отведённого на изучение предмета. Форма  проведения экзаменов определяется  преподавателями и  утверждается цикловыми методическими комиссиями колледжа.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Учебная практика и производственная практика проводится  при освоении обучающимися профессиональных компетенций в рамках профессиональных модулей и  может реализоваться  концентрированно. в несколько периодов, так и рассредоточено, чередуясь с занятиями в рамках профессиональных модулей. Производственная практика  состоит из двух этапов: практики по профилю специальности и преддипломной практики. Аттестация по итогам производственной практики проводится с учетом результатов, подтвержденных документами соответствующих организаций.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Государственная  итоговая аттестация включает в себя подготовку  и защиту выпускной квалификационной работы.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4.3. Формирование вариативной части ППССЗ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Объем времени (1296 часов), отведенный на вариативную часть, использован на увеличение часов на дисциплины, профессиональные модули и междисциплинарные курсы обязательной части  ППССЗ: общего гуманитарного и социально-экономического (269 часов), математического и общего естественнонаучного (83 часа) и профессионального циклов (944 часа),  из них на общепрофессиональные дисциплины 373 часа, на профессиональные модули 571 час.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.Введены учебные дисциплины: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ОГСЭ.00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Общий гуманитарный и социально-экономический цикл: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Языковая грамотность и культура речи (76 часов),  Биомедицинская этика (58 часов), Основы организации учебной деятельности (59 часа), Семейная психология с курсом диетологии (76 часов).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ЕН.00 Математический и естественнонаучный цикл: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Основы медицинской статистики (83 часа).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ОП.00 Общепрофессиональные дисциплины: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Правовое обеспечение профессиональной деятельности (80 часов), Болезни зубов и полости рта (52часов), Клиническая фармакология (128 часов), Нетрадиционные методы лечения (77 часов).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Заместитель  директора  по учебной  работе                                     О.С. Плетенева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52"/>
  <sheetViews>
    <sheetView tabSelected="1" zoomScale="120" zoomScaleNormal="120" zoomScalePageLayoutView="0" workbookViewId="0" topLeftCell="A58">
      <selection activeCell="BB71" sqref="BB71"/>
    </sheetView>
  </sheetViews>
  <sheetFormatPr defaultColWidth="9.00390625" defaultRowHeight="12.75"/>
  <cols>
    <col min="1" max="1" width="1.12109375" style="0" customWidth="1"/>
    <col min="2" max="2" width="3.125" style="0" customWidth="1"/>
    <col min="3" max="3" width="4.625" style="0" customWidth="1"/>
    <col min="4" max="10" width="2.125" style="0" customWidth="1"/>
    <col min="11" max="11" width="2.00390625" style="0" customWidth="1"/>
    <col min="12" max="14" width="2.125" style="0" customWidth="1"/>
    <col min="15" max="15" width="2.00390625" style="0" customWidth="1"/>
    <col min="16" max="18" width="2.125" style="0" customWidth="1"/>
    <col min="19" max="19" width="3.25390625" style="0" customWidth="1"/>
    <col min="20" max="27" width="5.25390625" style="0" customWidth="1"/>
    <col min="28" max="28" width="2.125" style="0" customWidth="1"/>
    <col min="29" max="29" width="3.125" style="0" customWidth="1"/>
    <col min="30" max="30" width="2.375" style="0" customWidth="1"/>
    <col min="31" max="31" width="3.125" style="0" customWidth="1"/>
    <col min="32" max="32" width="2.125" style="0" customWidth="1"/>
    <col min="33" max="33" width="3.625" style="0" customWidth="1"/>
    <col min="34" max="34" width="5.625" style="0" customWidth="1"/>
    <col min="35" max="35" width="3.625" style="0" customWidth="1"/>
    <col min="36" max="36" width="2.625" style="0" customWidth="1"/>
    <col min="37" max="37" width="2.25390625" style="0" customWidth="1"/>
    <col min="38" max="38" width="2.125" style="0" customWidth="1"/>
    <col min="39" max="40" width="2.75390625" style="0" customWidth="1"/>
    <col min="41" max="41" width="2.375" style="0" customWidth="1"/>
    <col min="42" max="42" width="2.125" style="0" customWidth="1"/>
    <col min="43" max="43" width="2.375" style="0" customWidth="1"/>
    <col min="44" max="45" width="4.75390625" style="0" customWidth="1"/>
    <col min="46" max="47" width="2.375" style="0" customWidth="1"/>
    <col min="48" max="48" width="2.25390625" style="0" customWidth="1"/>
    <col min="49" max="49" width="2.375" style="0" customWidth="1"/>
    <col min="50" max="50" width="5.00390625" style="0" customWidth="1"/>
  </cols>
  <sheetData>
    <row r="1" spans="1:49" ht="12.75" customHeight="1">
      <c r="A1" s="82"/>
      <c r="B1" s="82"/>
      <c r="C1" s="82"/>
      <c r="D1" s="82"/>
      <c r="E1" s="82"/>
      <c r="F1" s="266" t="s">
        <v>2</v>
      </c>
      <c r="G1" s="266"/>
      <c r="H1" s="266"/>
      <c r="I1" s="266"/>
      <c r="J1" s="266"/>
      <c r="K1" s="266"/>
      <c r="L1" s="82"/>
      <c r="M1" s="82"/>
      <c r="N1" s="83"/>
      <c r="O1" s="84"/>
      <c r="P1" s="84"/>
      <c r="Q1" s="84"/>
      <c r="R1" s="84"/>
      <c r="S1" s="84"/>
      <c r="T1" s="84"/>
      <c r="U1" s="84"/>
      <c r="V1" s="84"/>
      <c r="W1" s="239" t="s">
        <v>1</v>
      </c>
      <c r="X1" s="239"/>
      <c r="Y1" s="239"/>
      <c r="Z1" s="239"/>
      <c r="AA1" s="239"/>
      <c r="AB1" s="239"/>
      <c r="AC1" s="239"/>
      <c r="AD1" s="85"/>
      <c r="AE1" s="85"/>
      <c r="AF1" s="85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2"/>
      <c r="AR1" s="82"/>
      <c r="AS1" s="82"/>
      <c r="AT1" s="82"/>
      <c r="AU1" s="82"/>
      <c r="AV1" s="82"/>
      <c r="AW1" s="82"/>
    </row>
    <row r="2" spans="1:49" ht="10.5" customHeight="1">
      <c r="A2" s="82"/>
      <c r="B2" s="82"/>
      <c r="C2" s="271" t="s">
        <v>226</v>
      </c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2"/>
      <c r="R2" s="267" t="s">
        <v>188</v>
      </c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8" t="s">
        <v>39</v>
      </c>
      <c r="AI2" s="268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</row>
    <row r="3" spans="1:49" ht="12.75" customHeight="1">
      <c r="A3" s="82"/>
      <c r="B3" s="82"/>
      <c r="C3" s="82"/>
      <c r="D3" s="82" t="s">
        <v>3</v>
      </c>
      <c r="E3" s="269"/>
      <c r="F3" s="269"/>
      <c r="G3" s="88" t="s">
        <v>3</v>
      </c>
      <c r="H3" s="270" t="s">
        <v>31</v>
      </c>
      <c r="I3" s="270"/>
      <c r="J3" s="270"/>
      <c r="K3" s="270"/>
      <c r="L3" s="270" t="s">
        <v>273</v>
      </c>
      <c r="M3" s="270"/>
      <c r="N3" s="270"/>
      <c r="O3" s="270"/>
      <c r="P3" s="273" t="s">
        <v>228</v>
      </c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90"/>
      <c r="AJ3" s="90"/>
      <c r="AK3" s="90"/>
      <c r="AL3" s="90"/>
      <c r="AM3" s="90"/>
      <c r="AN3" s="90"/>
      <c r="AO3" s="87"/>
      <c r="AP3" s="87"/>
      <c r="AQ3" s="87"/>
      <c r="AR3" s="87"/>
      <c r="AS3" s="87"/>
      <c r="AT3" s="87"/>
      <c r="AU3" s="87"/>
      <c r="AV3" s="87"/>
      <c r="AW3" s="91"/>
    </row>
    <row r="4" spans="1:49" ht="12.75" customHeight="1">
      <c r="A4" s="82"/>
      <c r="B4" s="82"/>
      <c r="C4" s="82"/>
      <c r="D4" s="82"/>
      <c r="E4" s="82"/>
      <c r="F4" s="92"/>
      <c r="G4" s="92"/>
      <c r="H4" s="92"/>
      <c r="I4" s="92"/>
      <c r="J4" s="92"/>
      <c r="K4" s="264" t="s">
        <v>4</v>
      </c>
      <c r="L4" s="264"/>
      <c r="M4" s="264"/>
      <c r="N4" s="264"/>
      <c r="O4" s="264"/>
      <c r="P4" s="264"/>
      <c r="Q4" s="264"/>
      <c r="R4" s="264"/>
      <c r="S4" s="248" t="s">
        <v>185</v>
      </c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57" t="s">
        <v>145</v>
      </c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</row>
    <row r="5" spans="1:49" ht="0.75" customHeight="1" hidden="1">
      <c r="A5" s="82"/>
      <c r="B5" s="92"/>
      <c r="C5" s="92"/>
      <c r="D5" s="92"/>
      <c r="E5" s="92"/>
      <c r="F5" s="92"/>
      <c r="G5" s="92"/>
      <c r="H5" s="93"/>
      <c r="I5" s="93"/>
      <c r="J5" s="92"/>
      <c r="K5" s="93"/>
      <c r="L5" s="94"/>
      <c r="M5" s="95"/>
      <c r="N5" s="96"/>
      <c r="O5" s="84"/>
      <c r="P5" s="84"/>
      <c r="Q5" s="84"/>
      <c r="R5" s="84"/>
      <c r="S5" s="258"/>
      <c r="T5" s="258"/>
      <c r="U5" s="258"/>
      <c r="V5" s="258"/>
      <c r="W5" s="258"/>
      <c r="X5" s="258"/>
      <c r="Y5" s="258"/>
      <c r="Z5" s="258"/>
      <c r="AA5" s="258"/>
      <c r="AB5" s="259"/>
      <c r="AC5" s="259"/>
      <c r="AD5" s="259"/>
      <c r="AE5" s="259"/>
      <c r="AF5" s="259"/>
      <c r="AG5" s="259"/>
      <c r="AH5" s="84"/>
      <c r="AI5" s="84"/>
      <c r="AJ5" s="84"/>
      <c r="AK5" s="84"/>
      <c r="AL5" s="84"/>
      <c r="AM5" s="84"/>
      <c r="AN5" s="87"/>
      <c r="AO5" s="87"/>
      <c r="AP5" s="87"/>
      <c r="AQ5" s="91"/>
      <c r="AR5" s="91"/>
      <c r="AS5" s="91"/>
      <c r="AT5" s="91"/>
      <c r="AU5" s="91"/>
      <c r="AV5" s="91"/>
      <c r="AW5" s="91"/>
    </row>
    <row r="6" spans="1:49" ht="12.75" customHeight="1">
      <c r="A6" s="82"/>
      <c r="B6" s="92"/>
      <c r="C6" s="92"/>
      <c r="D6" s="92"/>
      <c r="E6" s="92"/>
      <c r="F6" s="92"/>
      <c r="G6" s="92"/>
      <c r="H6" s="93"/>
      <c r="I6" s="93"/>
      <c r="J6" s="92"/>
      <c r="K6" s="265" t="s">
        <v>5</v>
      </c>
      <c r="L6" s="265"/>
      <c r="M6" s="265"/>
      <c r="N6" s="265"/>
      <c r="O6" s="265"/>
      <c r="P6" s="265"/>
      <c r="Q6" s="265"/>
      <c r="R6" s="265"/>
      <c r="S6" s="248" t="s">
        <v>146</v>
      </c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84"/>
      <c r="AI6" s="84"/>
      <c r="AJ6" s="84"/>
      <c r="AK6" s="84"/>
      <c r="AL6" s="84"/>
      <c r="AM6" s="84"/>
      <c r="AN6" s="97"/>
      <c r="AO6" s="97"/>
      <c r="AP6" s="98"/>
      <c r="AQ6" s="98"/>
      <c r="AR6" s="98"/>
      <c r="AS6" s="98"/>
      <c r="AT6" s="98"/>
      <c r="AU6" s="98"/>
      <c r="AV6" s="98"/>
      <c r="AW6" s="98"/>
    </row>
    <row r="7" spans="1:49" ht="12.75" customHeight="1">
      <c r="A7" s="82"/>
      <c r="B7" s="264" t="s">
        <v>147</v>
      </c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99"/>
      <c r="Q7" s="99"/>
      <c r="R7" s="99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100"/>
      <c r="AI7" s="100"/>
      <c r="AJ7" s="100"/>
      <c r="AK7" s="101"/>
      <c r="AL7" s="101"/>
      <c r="AM7" s="101"/>
      <c r="AN7" s="101"/>
      <c r="AO7" s="97"/>
      <c r="AP7" s="97"/>
      <c r="AQ7" s="102"/>
      <c r="AR7" s="102"/>
      <c r="AS7" s="102"/>
      <c r="AT7" s="102"/>
      <c r="AU7" s="102"/>
      <c r="AV7" s="102"/>
      <c r="AW7" s="102"/>
    </row>
    <row r="8" spans="1:49" ht="11.25" customHeight="1">
      <c r="A8" s="82"/>
      <c r="B8" s="92"/>
      <c r="C8" s="92"/>
      <c r="D8" s="92"/>
      <c r="E8" s="92"/>
      <c r="F8" s="92"/>
      <c r="G8" s="92"/>
      <c r="H8" s="93"/>
      <c r="I8" s="93"/>
      <c r="J8" s="92"/>
      <c r="K8" s="93"/>
      <c r="L8" s="94"/>
      <c r="M8" s="95"/>
      <c r="N8" s="277" t="s">
        <v>75</v>
      </c>
      <c r="O8" s="277"/>
      <c r="P8" s="277"/>
      <c r="Q8" s="277"/>
      <c r="R8" s="277"/>
      <c r="S8" s="276" t="s">
        <v>74</v>
      </c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84"/>
      <c r="AI8" s="84"/>
      <c r="AJ8" s="291" t="s">
        <v>193</v>
      </c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</row>
    <row r="9" spans="1:49" ht="10.5" customHeight="1">
      <c r="A9" s="82"/>
      <c r="B9" s="92"/>
      <c r="C9" s="92"/>
      <c r="D9" s="92"/>
      <c r="E9" s="92"/>
      <c r="F9" s="92"/>
      <c r="G9" s="92"/>
      <c r="H9" s="93"/>
      <c r="I9" s="93"/>
      <c r="J9" s="92"/>
      <c r="K9" s="93"/>
      <c r="L9" s="94"/>
      <c r="M9" s="95"/>
      <c r="N9" s="103"/>
      <c r="O9" s="103"/>
      <c r="P9" s="103"/>
      <c r="Q9" s="103"/>
      <c r="R9" s="103"/>
      <c r="S9" s="103"/>
      <c r="T9" s="103"/>
      <c r="U9" s="103"/>
      <c r="V9" s="104"/>
      <c r="W9" s="103"/>
      <c r="X9" s="103"/>
      <c r="Y9" s="103"/>
      <c r="Z9" s="103"/>
      <c r="AA9" s="103"/>
      <c r="AB9" s="105"/>
      <c r="AC9" s="105"/>
      <c r="AD9" s="105"/>
      <c r="AE9" s="105"/>
      <c r="AF9" s="105"/>
      <c r="AG9" s="105"/>
      <c r="AH9" s="84"/>
      <c r="AI9" s="84"/>
      <c r="AJ9" s="84"/>
      <c r="AK9" s="84"/>
      <c r="AL9" s="84"/>
      <c r="AM9" s="84"/>
      <c r="AN9" s="259" t="s">
        <v>25</v>
      </c>
      <c r="AO9" s="259"/>
      <c r="AP9" s="259"/>
      <c r="AQ9" s="259"/>
      <c r="AR9" s="259"/>
      <c r="AS9" s="259"/>
      <c r="AT9" s="259"/>
      <c r="AU9" s="259"/>
      <c r="AV9" s="259"/>
      <c r="AW9" s="259"/>
    </row>
    <row r="10" spans="1:49" ht="0.75" customHeight="1" hidden="1">
      <c r="A10" s="82"/>
      <c r="B10" s="92"/>
      <c r="C10" s="92"/>
      <c r="D10" s="92"/>
      <c r="E10" s="92"/>
      <c r="F10" s="92"/>
      <c r="G10" s="92"/>
      <c r="H10" s="93"/>
      <c r="I10" s="93"/>
      <c r="J10" s="92"/>
      <c r="K10" s="93"/>
      <c r="L10" s="94"/>
      <c r="M10" s="95"/>
      <c r="N10" s="95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105"/>
      <c r="AC10" s="105"/>
      <c r="AD10" s="105"/>
      <c r="AE10" s="105"/>
      <c r="AF10" s="105"/>
      <c r="AG10" s="105"/>
      <c r="AH10" s="84"/>
      <c r="AI10" s="84"/>
      <c r="AJ10" s="84"/>
      <c r="AK10" s="84"/>
      <c r="AL10" s="84"/>
      <c r="AM10" s="84"/>
      <c r="AN10" s="87"/>
      <c r="AO10" s="87"/>
      <c r="AP10" s="87"/>
      <c r="AQ10" s="91"/>
      <c r="AR10" s="91"/>
      <c r="AS10" s="91"/>
      <c r="AT10" s="91"/>
      <c r="AU10" s="91"/>
      <c r="AV10" s="91"/>
      <c r="AW10" s="91"/>
    </row>
    <row r="11" spans="1:49" ht="0.75" customHeight="1" hidden="1">
      <c r="A11" s="82"/>
      <c r="B11" s="92"/>
      <c r="C11" s="92"/>
      <c r="D11" s="92"/>
      <c r="E11" s="92"/>
      <c r="F11" s="92"/>
      <c r="G11" s="92"/>
      <c r="H11" s="93"/>
      <c r="I11" s="93"/>
      <c r="J11" s="92"/>
      <c r="K11" s="93"/>
      <c r="L11" s="94"/>
      <c r="M11" s="95"/>
      <c r="N11" s="95"/>
      <c r="O11" s="84"/>
      <c r="P11" s="84"/>
      <c r="Q11" s="84"/>
      <c r="R11" s="84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78"/>
      <c r="AD11" s="278"/>
      <c r="AE11" s="278"/>
      <c r="AF11" s="278"/>
      <c r="AG11" s="278"/>
      <c r="AH11" s="84"/>
      <c r="AI11" s="84"/>
      <c r="AJ11" s="84"/>
      <c r="AK11" s="84"/>
      <c r="AL11" s="84"/>
      <c r="AM11" s="84"/>
      <c r="AN11" s="87"/>
      <c r="AO11" s="87"/>
      <c r="AP11" s="87"/>
      <c r="AQ11" s="91"/>
      <c r="AR11" s="91"/>
      <c r="AS11" s="91"/>
      <c r="AT11" s="91"/>
      <c r="AU11" s="91"/>
      <c r="AV11" s="91"/>
      <c r="AW11" s="91"/>
    </row>
    <row r="12" spans="1:49" ht="7.5" customHeight="1" hidden="1">
      <c r="A12" s="8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279"/>
      <c r="AD12" s="279"/>
      <c r="AE12" s="279"/>
      <c r="AF12" s="279"/>
      <c r="AG12" s="279"/>
      <c r="AH12" s="89"/>
      <c r="AI12" s="89"/>
      <c r="AJ12" s="89"/>
      <c r="AK12" s="89"/>
      <c r="AL12" s="89"/>
      <c r="AM12" s="89"/>
      <c r="AN12" s="89"/>
      <c r="AO12" s="89"/>
      <c r="AP12" s="89"/>
      <c r="AQ12" s="82"/>
      <c r="AR12" s="82"/>
      <c r="AS12" s="82"/>
      <c r="AT12" s="82"/>
      <c r="AU12" s="82"/>
      <c r="AV12" s="82"/>
      <c r="AW12" s="82"/>
    </row>
    <row r="13" spans="1:49" ht="12.75" hidden="1">
      <c r="A13" s="8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</row>
    <row r="14" spans="1:49" ht="12" customHeight="1" thickBot="1">
      <c r="A14" s="82"/>
      <c r="B14" s="280" t="s">
        <v>97</v>
      </c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106"/>
      <c r="AU14" s="106"/>
      <c r="AV14" s="106"/>
      <c r="AW14" s="106"/>
    </row>
    <row r="15" spans="1:49" ht="9" customHeight="1" hidden="1" thickBot="1">
      <c r="A15" s="8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</row>
    <row r="16" spans="1:49" ht="19.5" customHeight="1" thickBot="1">
      <c r="A16" s="82"/>
      <c r="B16" s="287" t="s">
        <v>89</v>
      </c>
      <c r="C16" s="274"/>
      <c r="D16" s="274"/>
      <c r="E16" s="288"/>
      <c r="F16" s="287" t="s">
        <v>90</v>
      </c>
      <c r="G16" s="274"/>
      <c r="H16" s="274"/>
      <c r="I16" s="274"/>
      <c r="J16" s="274"/>
      <c r="K16" s="274"/>
      <c r="L16" s="274"/>
      <c r="M16" s="288"/>
      <c r="N16" s="302" t="s">
        <v>60</v>
      </c>
      <c r="O16" s="303"/>
      <c r="P16" s="303"/>
      <c r="Q16" s="304"/>
      <c r="R16" s="315" t="s">
        <v>71</v>
      </c>
      <c r="S16" s="316"/>
      <c r="T16" s="316"/>
      <c r="U16" s="316"/>
      <c r="V16" s="316"/>
      <c r="W16" s="316"/>
      <c r="X16" s="316"/>
      <c r="Y16" s="316"/>
      <c r="Z16" s="316"/>
      <c r="AA16" s="302" t="s">
        <v>72</v>
      </c>
      <c r="AB16" s="303"/>
      <c r="AC16" s="303"/>
      <c r="AD16" s="303"/>
      <c r="AE16" s="303"/>
      <c r="AF16" s="303"/>
      <c r="AG16" s="304"/>
      <c r="AH16" s="274" t="s">
        <v>63</v>
      </c>
      <c r="AI16" s="274"/>
      <c r="AJ16" s="274"/>
      <c r="AK16" s="274"/>
      <c r="AL16" s="274" t="s">
        <v>0</v>
      </c>
      <c r="AM16" s="274"/>
      <c r="AN16" s="274"/>
      <c r="AO16" s="292"/>
      <c r="AP16" s="281" t="s">
        <v>92</v>
      </c>
      <c r="AQ16" s="282"/>
      <c r="AR16" s="282"/>
      <c r="AS16" s="283"/>
      <c r="AT16" s="107"/>
      <c r="AU16" s="107"/>
      <c r="AV16" s="82"/>
      <c r="AW16" s="82"/>
    </row>
    <row r="17" spans="1:49" ht="33" customHeight="1" thickBot="1">
      <c r="A17" s="82"/>
      <c r="B17" s="289"/>
      <c r="C17" s="275"/>
      <c r="D17" s="275"/>
      <c r="E17" s="290"/>
      <c r="F17" s="289"/>
      <c r="G17" s="275"/>
      <c r="H17" s="275"/>
      <c r="I17" s="275"/>
      <c r="J17" s="275"/>
      <c r="K17" s="275"/>
      <c r="L17" s="275"/>
      <c r="M17" s="290"/>
      <c r="N17" s="305"/>
      <c r="O17" s="306"/>
      <c r="P17" s="306"/>
      <c r="Q17" s="307"/>
      <c r="R17" s="315" t="s">
        <v>91</v>
      </c>
      <c r="S17" s="316"/>
      <c r="T17" s="316"/>
      <c r="U17" s="316"/>
      <c r="V17" s="316"/>
      <c r="W17" s="315" t="s">
        <v>184</v>
      </c>
      <c r="X17" s="316"/>
      <c r="Y17" s="316"/>
      <c r="Z17" s="316"/>
      <c r="AA17" s="305"/>
      <c r="AB17" s="306"/>
      <c r="AC17" s="306"/>
      <c r="AD17" s="306"/>
      <c r="AE17" s="306"/>
      <c r="AF17" s="306"/>
      <c r="AG17" s="307"/>
      <c r="AH17" s="275"/>
      <c r="AI17" s="275"/>
      <c r="AJ17" s="275"/>
      <c r="AK17" s="275"/>
      <c r="AL17" s="275"/>
      <c r="AM17" s="275"/>
      <c r="AN17" s="275"/>
      <c r="AO17" s="293"/>
      <c r="AP17" s="284"/>
      <c r="AQ17" s="285"/>
      <c r="AR17" s="285"/>
      <c r="AS17" s="286"/>
      <c r="AT17" s="107"/>
      <c r="AU17" s="107"/>
      <c r="AV17" s="108"/>
      <c r="AW17" s="108"/>
    </row>
    <row r="18" spans="1:49" ht="10.5" customHeight="1">
      <c r="A18" s="82"/>
      <c r="B18" s="294" t="s">
        <v>93</v>
      </c>
      <c r="C18" s="249"/>
      <c r="D18" s="249"/>
      <c r="E18" s="250"/>
      <c r="F18" s="295">
        <v>35.5</v>
      </c>
      <c r="G18" s="296"/>
      <c r="H18" s="296"/>
      <c r="I18" s="296"/>
      <c r="J18" s="296"/>
      <c r="K18" s="296"/>
      <c r="L18" s="296"/>
      <c r="M18" s="296"/>
      <c r="N18" s="297">
        <v>2</v>
      </c>
      <c r="O18" s="298"/>
      <c r="P18" s="298"/>
      <c r="Q18" s="299"/>
      <c r="R18" s="317">
        <v>2</v>
      </c>
      <c r="S18" s="318"/>
      <c r="T18" s="318"/>
      <c r="U18" s="318"/>
      <c r="V18" s="319"/>
      <c r="W18" s="317">
        <v>0</v>
      </c>
      <c r="X18" s="318"/>
      <c r="Y18" s="318"/>
      <c r="Z18" s="318"/>
      <c r="AA18" s="300">
        <v>1.5</v>
      </c>
      <c r="AB18" s="249"/>
      <c r="AC18" s="249"/>
      <c r="AD18" s="249"/>
      <c r="AE18" s="249"/>
      <c r="AF18" s="249"/>
      <c r="AG18" s="301"/>
      <c r="AH18" s="249">
        <v>0</v>
      </c>
      <c r="AI18" s="249"/>
      <c r="AJ18" s="249"/>
      <c r="AK18" s="250"/>
      <c r="AL18" s="294">
        <v>11</v>
      </c>
      <c r="AM18" s="249"/>
      <c r="AN18" s="249"/>
      <c r="AO18" s="249"/>
      <c r="AP18" s="667">
        <f>SUM(F18:AL18)</f>
        <v>52</v>
      </c>
      <c r="AQ18" s="668"/>
      <c r="AR18" s="668"/>
      <c r="AS18" s="669"/>
      <c r="AT18" s="109"/>
      <c r="AU18" s="109"/>
      <c r="AV18" s="110"/>
      <c r="AW18" s="110"/>
    </row>
    <row r="19" spans="1:49" ht="10.5" customHeight="1">
      <c r="A19" s="82"/>
      <c r="B19" s="308" t="s">
        <v>94</v>
      </c>
      <c r="C19" s="309"/>
      <c r="D19" s="309"/>
      <c r="E19" s="310"/>
      <c r="F19" s="311">
        <v>34.5</v>
      </c>
      <c r="G19" s="312"/>
      <c r="H19" s="312"/>
      <c r="I19" s="312"/>
      <c r="J19" s="312"/>
      <c r="K19" s="312"/>
      <c r="L19" s="312"/>
      <c r="M19" s="312"/>
      <c r="N19" s="308">
        <v>2</v>
      </c>
      <c r="O19" s="309"/>
      <c r="P19" s="309"/>
      <c r="Q19" s="310"/>
      <c r="R19" s="308">
        <v>4</v>
      </c>
      <c r="S19" s="309"/>
      <c r="T19" s="309"/>
      <c r="U19" s="309"/>
      <c r="V19" s="310"/>
      <c r="W19" s="308">
        <v>0</v>
      </c>
      <c r="X19" s="309"/>
      <c r="Y19" s="309"/>
      <c r="Z19" s="309"/>
      <c r="AA19" s="313">
        <v>1.5</v>
      </c>
      <c r="AB19" s="309"/>
      <c r="AC19" s="309"/>
      <c r="AD19" s="309"/>
      <c r="AE19" s="309"/>
      <c r="AF19" s="309"/>
      <c r="AG19" s="314"/>
      <c r="AH19" s="320">
        <v>0</v>
      </c>
      <c r="AI19" s="320"/>
      <c r="AJ19" s="320"/>
      <c r="AK19" s="321"/>
      <c r="AL19" s="308">
        <v>10</v>
      </c>
      <c r="AM19" s="309"/>
      <c r="AN19" s="309"/>
      <c r="AO19" s="309"/>
      <c r="AP19" s="655">
        <f>SUM(F19:AL19)</f>
        <v>52</v>
      </c>
      <c r="AQ19" s="656"/>
      <c r="AR19" s="656"/>
      <c r="AS19" s="657"/>
      <c r="AT19" s="109"/>
      <c r="AU19" s="109"/>
      <c r="AV19" s="110"/>
      <c r="AW19" s="110"/>
    </row>
    <row r="20" spans="1:49" ht="10.5" customHeight="1">
      <c r="A20" s="82"/>
      <c r="B20" s="308" t="s">
        <v>95</v>
      </c>
      <c r="C20" s="309"/>
      <c r="D20" s="309"/>
      <c r="E20" s="310"/>
      <c r="F20" s="311">
        <v>29</v>
      </c>
      <c r="G20" s="312"/>
      <c r="H20" s="312"/>
      <c r="I20" s="312"/>
      <c r="J20" s="312"/>
      <c r="K20" s="312"/>
      <c r="L20" s="312"/>
      <c r="M20" s="312"/>
      <c r="N20" s="308">
        <v>1</v>
      </c>
      <c r="O20" s="309"/>
      <c r="P20" s="309"/>
      <c r="Q20" s="310"/>
      <c r="R20" s="308">
        <v>9</v>
      </c>
      <c r="S20" s="309"/>
      <c r="T20" s="309"/>
      <c r="U20" s="309"/>
      <c r="V20" s="310"/>
      <c r="W20" s="308">
        <v>0</v>
      </c>
      <c r="X20" s="309"/>
      <c r="Y20" s="309"/>
      <c r="Z20" s="309"/>
      <c r="AA20" s="313">
        <v>2</v>
      </c>
      <c r="AB20" s="309"/>
      <c r="AC20" s="309"/>
      <c r="AD20" s="309"/>
      <c r="AE20" s="309"/>
      <c r="AF20" s="309"/>
      <c r="AG20" s="314"/>
      <c r="AH20" s="320">
        <v>0</v>
      </c>
      <c r="AI20" s="320"/>
      <c r="AJ20" s="320"/>
      <c r="AK20" s="321"/>
      <c r="AL20" s="322">
        <v>11</v>
      </c>
      <c r="AM20" s="320"/>
      <c r="AN20" s="320"/>
      <c r="AO20" s="320"/>
      <c r="AP20" s="655">
        <f>SUM(F20:AL20)</f>
        <v>52</v>
      </c>
      <c r="AQ20" s="656"/>
      <c r="AR20" s="656"/>
      <c r="AS20" s="657"/>
      <c r="AT20" s="109"/>
      <c r="AU20" s="109"/>
      <c r="AV20" s="110"/>
      <c r="AW20" s="110"/>
    </row>
    <row r="21" spans="1:49" ht="10.5" customHeight="1" thickBot="1">
      <c r="A21" s="82"/>
      <c r="B21" s="331" t="s">
        <v>148</v>
      </c>
      <c r="C21" s="332"/>
      <c r="D21" s="332"/>
      <c r="E21" s="333"/>
      <c r="F21" s="641">
        <v>20</v>
      </c>
      <c r="G21" s="642"/>
      <c r="H21" s="642"/>
      <c r="I21" s="642"/>
      <c r="J21" s="642"/>
      <c r="K21" s="642"/>
      <c r="L21" s="642"/>
      <c r="M21" s="642"/>
      <c r="N21" s="331">
        <v>1</v>
      </c>
      <c r="O21" s="332"/>
      <c r="P21" s="332"/>
      <c r="Q21" s="333"/>
      <c r="R21" s="331">
        <v>8</v>
      </c>
      <c r="S21" s="332"/>
      <c r="T21" s="332"/>
      <c r="U21" s="332"/>
      <c r="V21" s="333"/>
      <c r="W21" s="331">
        <v>4</v>
      </c>
      <c r="X21" s="332"/>
      <c r="Y21" s="332"/>
      <c r="Z21" s="332"/>
      <c r="AA21" s="635">
        <v>2</v>
      </c>
      <c r="AB21" s="332"/>
      <c r="AC21" s="332"/>
      <c r="AD21" s="332"/>
      <c r="AE21" s="332"/>
      <c r="AF21" s="332"/>
      <c r="AG21" s="636"/>
      <c r="AH21" s="639">
        <v>6</v>
      </c>
      <c r="AI21" s="639"/>
      <c r="AJ21" s="639"/>
      <c r="AK21" s="640"/>
      <c r="AL21" s="652">
        <v>2</v>
      </c>
      <c r="AM21" s="639"/>
      <c r="AN21" s="639"/>
      <c r="AO21" s="639"/>
      <c r="AP21" s="660">
        <f>SUM(F21:AL21)</f>
        <v>43</v>
      </c>
      <c r="AQ21" s="661"/>
      <c r="AR21" s="661"/>
      <c r="AS21" s="662"/>
      <c r="AT21" s="109"/>
      <c r="AU21" s="109"/>
      <c r="AV21" s="110"/>
      <c r="AW21" s="110"/>
    </row>
    <row r="22" spans="1:49" ht="15" customHeight="1" thickBot="1">
      <c r="A22" s="82"/>
      <c r="B22" s="323" t="s">
        <v>10</v>
      </c>
      <c r="C22" s="324"/>
      <c r="D22" s="324"/>
      <c r="E22" s="325"/>
      <c r="F22" s="326">
        <f>SUM(F18:M21)</f>
        <v>119</v>
      </c>
      <c r="G22" s="324"/>
      <c r="H22" s="324"/>
      <c r="I22" s="324"/>
      <c r="J22" s="324"/>
      <c r="K22" s="324"/>
      <c r="L22" s="324"/>
      <c r="M22" s="324"/>
      <c r="N22" s="327">
        <f>SUM(N18:Q21)</f>
        <v>6</v>
      </c>
      <c r="O22" s="324"/>
      <c r="P22" s="324"/>
      <c r="Q22" s="325"/>
      <c r="R22" s="327">
        <f>SUM(R18:T21)</f>
        <v>23</v>
      </c>
      <c r="S22" s="324"/>
      <c r="T22" s="324"/>
      <c r="U22" s="324"/>
      <c r="V22" s="325"/>
      <c r="W22" s="327">
        <f>SUM(W18:Z21)</f>
        <v>4</v>
      </c>
      <c r="X22" s="324"/>
      <c r="Y22" s="324"/>
      <c r="Z22" s="324"/>
      <c r="AA22" s="323">
        <f>SUM(AA18:AG21)</f>
        <v>7</v>
      </c>
      <c r="AB22" s="324"/>
      <c r="AC22" s="324"/>
      <c r="AD22" s="324"/>
      <c r="AE22" s="324"/>
      <c r="AF22" s="324"/>
      <c r="AG22" s="328"/>
      <c r="AH22" s="329">
        <v>6</v>
      </c>
      <c r="AI22" s="329"/>
      <c r="AJ22" s="329"/>
      <c r="AK22" s="330"/>
      <c r="AL22" s="334">
        <f>SUM(AL18:AO21)</f>
        <v>34</v>
      </c>
      <c r="AM22" s="329"/>
      <c r="AN22" s="329"/>
      <c r="AO22" s="329"/>
      <c r="AP22" s="649">
        <f>SUM(AP18:AU21)</f>
        <v>199</v>
      </c>
      <c r="AQ22" s="650"/>
      <c r="AR22" s="650"/>
      <c r="AS22" s="651"/>
      <c r="AT22" s="109"/>
      <c r="AU22" s="109"/>
      <c r="AV22" s="110"/>
      <c r="AW22" s="110"/>
    </row>
    <row r="23" spans="1:49" ht="0.75" customHeight="1" hidden="1">
      <c r="A23" s="82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2"/>
      <c r="AH23" s="112"/>
      <c r="AI23" s="112"/>
      <c r="AJ23" s="112"/>
      <c r="AK23" s="112"/>
      <c r="AL23" s="112"/>
      <c r="AM23" s="112"/>
      <c r="AN23" s="82"/>
      <c r="AO23" s="112"/>
      <c r="AP23" s="82"/>
      <c r="AQ23" s="112"/>
      <c r="AR23" s="112"/>
      <c r="AS23" s="112"/>
      <c r="AT23" s="112"/>
      <c r="AU23" s="112"/>
      <c r="AV23" s="112"/>
      <c r="AW23" s="112"/>
    </row>
    <row r="24" spans="1:49" ht="10.5" customHeight="1">
      <c r="A24" s="82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2"/>
      <c r="AH24" s="112"/>
      <c r="AI24" s="112"/>
      <c r="AJ24" s="112"/>
      <c r="AK24" s="112"/>
      <c r="AL24" s="112"/>
      <c r="AM24" s="112"/>
      <c r="AN24" s="82"/>
      <c r="AO24" s="112"/>
      <c r="AP24" s="82"/>
      <c r="AQ24" s="112"/>
      <c r="AR24" s="112"/>
      <c r="AS24" s="112"/>
      <c r="AT24" s="112"/>
      <c r="AU24" s="112"/>
      <c r="AV24" s="112"/>
      <c r="AW24" s="112"/>
    </row>
    <row r="25" spans="1:49" ht="1.5" customHeight="1" hidden="1">
      <c r="A25" s="82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113"/>
      <c r="AC25" s="92"/>
      <c r="AD25" s="92"/>
      <c r="AE25" s="92"/>
      <c r="AF25" s="9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</row>
    <row r="26" spans="1:49" ht="12.75" customHeight="1" thickBot="1">
      <c r="A26" s="82"/>
      <c r="B26" s="86"/>
      <c r="C26" s="86"/>
      <c r="D26" s="86"/>
      <c r="E26" s="86"/>
      <c r="F26" s="86"/>
      <c r="G26" s="86"/>
      <c r="H26" s="86"/>
      <c r="I26" s="666" t="s">
        <v>189</v>
      </c>
      <c r="J26" s="666"/>
      <c r="K26" s="666"/>
      <c r="L26" s="666"/>
      <c r="M26" s="666"/>
      <c r="N26" s="666"/>
      <c r="O26" s="666"/>
      <c r="P26" s="666"/>
      <c r="Q26" s="666"/>
      <c r="R26" s="666"/>
      <c r="S26" s="666"/>
      <c r="T26" s="666"/>
      <c r="U26" s="666"/>
      <c r="V26" s="666"/>
      <c r="W26" s="666"/>
      <c r="X26" s="666"/>
      <c r="Y26" s="666"/>
      <c r="Z26" s="666"/>
      <c r="AA26" s="666"/>
      <c r="AB26" s="666"/>
      <c r="AC26" s="666"/>
      <c r="AD26" s="666"/>
      <c r="AE26" s="666"/>
      <c r="AF26" s="666"/>
      <c r="AG26" s="666"/>
      <c r="AH26" s="666"/>
      <c r="AI26" s="666"/>
      <c r="AJ26" s="666"/>
      <c r="AK26" s="666"/>
      <c r="AL26" s="666"/>
      <c r="AM26" s="666"/>
      <c r="AN26" s="666"/>
      <c r="AO26" s="666"/>
      <c r="AP26" s="666"/>
      <c r="AQ26" s="666"/>
      <c r="AR26" s="666"/>
      <c r="AS26" s="666"/>
      <c r="AT26" s="666"/>
      <c r="AU26" s="666"/>
      <c r="AV26" s="666"/>
      <c r="AW26" s="666"/>
    </row>
    <row r="27" spans="1:49" ht="14.25" customHeight="1" hidden="1" thickBot="1">
      <c r="A27" s="82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3"/>
      <c r="T27" s="83"/>
      <c r="U27" s="83"/>
      <c r="V27" s="83"/>
      <c r="W27" s="83"/>
      <c r="X27" s="83"/>
      <c r="Y27" s="83"/>
      <c r="Z27" s="83"/>
      <c r="AA27" s="83"/>
      <c r="AB27" s="113"/>
      <c r="AC27" s="92"/>
      <c r="AD27" s="92"/>
      <c r="AE27" s="92"/>
      <c r="AF27" s="9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</row>
    <row r="28" spans="1:49" ht="18" customHeight="1" thickBot="1">
      <c r="A28" s="335" t="s">
        <v>6</v>
      </c>
      <c r="B28" s="336"/>
      <c r="C28" s="337"/>
      <c r="D28" s="335" t="s">
        <v>68</v>
      </c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43" t="s">
        <v>67</v>
      </c>
      <c r="T28" s="344"/>
      <c r="U28" s="344"/>
      <c r="V28" s="344"/>
      <c r="W28" s="344"/>
      <c r="X28" s="344"/>
      <c r="Y28" s="344"/>
      <c r="Z28" s="344"/>
      <c r="AA28" s="345"/>
      <c r="AB28" s="352" t="s">
        <v>65</v>
      </c>
      <c r="AC28" s="352"/>
      <c r="AD28" s="352"/>
      <c r="AE28" s="352"/>
      <c r="AF28" s="352"/>
      <c r="AG28" s="352"/>
      <c r="AH28" s="352"/>
      <c r="AI28" s="352"/>
      <c r="AJ28" s="353" t="s">
        <v>96</v>
      </c>
      <c r="AK28" s="353"/>
      <c r="AL28" s="353"/>
      <c r="AM28" s="353"/>
      <c r="AN28" s="353"/>
      <c r="AO28" s="353"/>
      <c r="AP28" s="353"/>
      <c r="AQ28" s="353"/>
      <c r="AR28" s="353"/>
      <c r="AS28" s="353"/>
      <c r="AT28" s="353"/>
      <c r="AU28" s="353"/>
      <c r="AV28" s="353"/>
      <c r="AW28" s="353"/>
    </row>
    <row r="29" spans="1:49" ht="24" customHeight="1" thickBot="1">
      <c r="A29" s="338"/>
      <c r="B29" s="278"/>
      <c r="C29" s="339"/>
      <c r="D29" s="33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346"/>
      <c r="T29" s="347"/>
      <c r="U29" s="347"/>
      <c r="V29" s="347"/>
      <c r="W29" s="347"/>
      <c r="X29" s="347"/>
      <c r="Y29" s="347"/>
      <c r="Z29" s="347"/>
      <c r="AA29" s="348"/>
      <c r="AB29" s="354" t="s">
        <v>69</v>
      </c>
      <c r="AC29" s="355"/>
      <c r="AD29" s="356" t="s">
        <v>70</v>
      </c>
      <c r="AE29" s="356"/>
      <c r="AF29" s="357" t="s">
        <v>66</v>
      </c>
      <c r="AG29" s="358"/>
      <c r="AH29" s="358"/>
      <c r="AI29" s="359"/>
      <c r="AJ29" s="353"/>
      <c r="AK29" s="353"/>
      <c r="AL29" s="353"/>
      <c r="AM29" s="353"/>
      <c r="AN29" s="353"/>
      <c r="AO29" s="353"/>
      <c r="AP29" s="353"/>
      <c r="AQ29" s="353"/>
      <c r="AR29" s="353"/>
      <c r="AS29" s="353"/>
      <c r="AT29" s="353"/>
      <c r="AU29" s="353"/>
      <c r="AV29" s="353"/>
      <c r="AW29" s="353"/>
    </row>
    <row r="30" spans="1:49" ht="12.75" customHeight="1" thickBot="1">
      <c r="A30" s="338"/>
      <c r="B30" s="278"/>
      <c r="C30" s="339"/>
      <c r="D30" s="33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349"/>
      <c r="T30" s="350"/>
      <c r="U30" s="350"/>
      <c r="V30" s="350"/>
      <c r="W30" s="350"/>
      <c r="X30" s="350"/>
      <c r="Y30" s="347"/>
      <c r="Z30" s="347"/>
      <c r="AA30" s="351"/>
      <c r="AB30" s="354"/>
      <c r="AC30" s="355"/>
      <c r="AD30" s="356"/>
      <c r="AE30" s="356"/>
      <c r="AF30" s="357" t="s">
        <v>9</v>
      </c>
      <c r="AG30" s="358"/>
      <c r="AH30" s="358"/>
      <c r="AI30" s="360"/>
      <c r="AJ30" s="361" t="s">
        <v>59</v>
      </c>
      <c r="AK30" s="361"/>
      <c r="AL30" s="361"/>
      <c r="AM30" s="362"/>
      <c r="AN30" s="363" t="s">
        <v>11</v>
      </c>
      <c r="AO30" s="363"/>
      <c r="AP30" s="363"/>
      <c r="AQ30" s="363"/>
      <c r="AR30" s="658" t="s">
        <v>12</v>
      </c>
      <c r="AS30" s="659"/>
      <c r="AT30" s="363" t="s">
        <v>155</v>
      </c>
      <c r="AU30" s="363"/>
      <c r="AV30" s="363"/>
      <c r="AW30" s="363"/>
    </row>
    <row r="31" spans="1:49" ht="33.75" customHeight="1" thickBot="1">
      <c r="A31" s="340"/>
      <c r="B31" s="341"/>
      <c r="C31" s="342"/>
      <c r="D31" s="340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114" t="s">
        <v>112</v>
      </c>
      <c r="T31" s="115" t="s">
        <v>102</v>
      </c>
      <c r="U31" s="116" t="s">
        <v>103</v>
      </c>
      <c r="V31" s="115" t="s">
        <v>104</v>
      </c>
      <c r="W31" s="117" t="s">
        <v>105</v>
      </c>
      <c r="X31" s="118" t="s">
        <v>106</v>
      </c>
      <c r="Y31" s="119" t="s">
        <v>107</v>
      </c>
      <c r="Z31" s="118" t="s">
        <v>179</v>
      </c>
      <c r="AA31" s="119" t="s">
        <v>180</v>
      </c>
      <c r="AB31" s="354"/>
      <c r="AC31" s="355"/>
      <c r="AD31" s="356"/>
      <c r="AE31" s="356"/>
      <c r="AF31" s="364" t="s">
        <v>10</v>
      </c>
      <c r="AG31" s="365"/>
      <c r="AH31" s="120" t="s">
        <v>186</v>
      </c>
      <c r="AI31" s="121" t="s">
        <v>73</v>
      </c>
      <c r="AJ31" s="366" t="s">
        <v>239</v>
      </c>
      <c r="AK31" s="367"/>
      <c r="AL31" s="368" t="s">
        <v>240</v>
      </c>
      <c r="AM31" s="366"/>
      <c r="AN31" s="366" t="s">
        <v>242</v>
      </c>
      <c r="AO31" s="367"/>
      <c r="AP31" s="368" t="s">
        <v>243</v>
      </c>
      <c r="AQ31" s="369"/>
      <c r="AR31" s="49" t="s">
        <v>245</v>
      </c>
      <c r="AS31" s="48" t="s">
        <v>246</v>
      </c>
      <c r="AT31" s="370" t="s">
        <v>247</v>
      </c>
      <c r="AU31" s="357"/>
      <c r="AV31" s="368" t="s">
        <v>248</v>
      </c>
      <c r="AW31" s="366"/>
    </row>
    <row r="32" spans="1:49" ht="13.5" thickBot="1">
      <c r="A32" s="371">
        <v>1</v>
      </c>
      <c r="B32" s="371"/>
      <c r="C32" s="371"/>
      <c r="D32" s="371">
        <v>2</v>
      </c>
      <c r="E32" s="371"/>
      <c r="F32" s="371"/>
      <c r="G32" s="371"/>
      <c r="H32" s="371"/>
      <c r="I32" s="371"/>
      <c r="J32" s="371"/>
      <c r="K32" s="371"/>
      <c r="L32" s="371"/>
      <c r="M32" s="371"/>
      <c r="N32" s="371"/>
      <c r="O32" s="371"/>
      <c r="P32" s="371"/>
      <c r="Q32" s="371"/>
      <c r="R32" s="371"/>
      <c r="S32" s="122">
        <v>3</v>
      </c>
      <c r="T32" s="123">
        <v>4</v>
      </c>
      <c r="U32" s="124">
        <v>5</v>
      </c>
      <c r="V32" s="123">
        <v>6</v>
      </c>
      <c r="W32" s="125">
        <v>7</v>
      </c>
      <c r="X32" s="126">
        <v>8</v>
      </c>
      <c r="Y32" s="125">
        <v>9</v>
      </c>
      <c r="Z32" s="126">
        <v>10</v>
      </c>
      <c r="AA32" s="127">
        <v>11</v>
      </c>
      <c r="AB32" s="372">
        <v>12</v>
      </c>
      <c r="AC32" s="371"/>
      <c r="AD32" s="371">
        <v>13</v>
      </c>
      <c r="AE32" s="373"/>
      <c r="AF32" s="374">
        <v>14</v>
      </c>
      <c r="AG32" s="375"/>
      <c r="AH32" s="128">
        <v>16</v>
      </c>
      <c r="AI32" s="125"/>
      <c r="AJ32" s="377">
        <v>17</v>
      </c>
      <c r="AK32" s="378"/>
      <c r="AL32" s="376">
        <v>18</v>
      </c>
      <c r="AM32" s="390"/>
      <c r="AN32" s="377">
        <v>19</v>
      </c>
      <c r="AO32" s="378"/>
      <c r="AP32" s="376">
        <v>20</v>
      </c>
      <c r="AQ32" s="390"/>
      <c r="AR32" s="129">
        <v>21</v>
      </c>
      <c r="AS32" s="130">
        <v>22</v>
      </c>
      <c r="AT32" s="376">
        <v>23</v>
      </c>
      <c r="AU32" s="378"/>
      <c r="AV32" s="376">
        <v>24</v>
      </c>
      <c r="AW32" s="377"/>
    </row>
    <row r="33" spans="1:49" s="7" customFormat="1" ht="17.25" customHeight="1">
      <c r="A33" s="379" t="s">
        <v>17</v>
      </c>
      <c r="B33" s="380"/>
      <c r="C33" s="381"/>
      <c r="D33" s="382" t="s">
        <v>40</v>
      </c>
      <c r="E33" s="383"/>
      <c r="F33" s="383"/>
      <c r="G33" s="383"/>
      <c r="H33" s="383"/>
      <c r="I33" s="383"/>
      <c r="J33" s="383"/>
      <c r="K33" s="383"/>
      <c r="L33" s="383"/>
      <c r="M33" s="383"/>
      <c r="N33" s="383"/>
      <c r="O33" s="383"/>
      <c r="P33" s="383"/>
      <c r="Q33" s="383"/>
      <c r="R33" s="383"/>
      <c r="S33" s="133">
        <v>0</v>
      </c>
      <c r="T33" s="134" t="s">
        <v>283</v>
      </c>
      <c r="U33" s="135" t="s">
        <v>237</v>
      </c>
      <c r="V33" s="135" t="s">
        <v>235</v>
      </c>
      <c r="W33" s="135" t="s">
        <v>284</v>
      </c>
      <c r="X33" s="136" t="s">
        <v>282</v>
      </c>
      <c r="Y33" s="137" t="s">
        <v>237</v>
      </c>
      <c r="Z33" s="138" t="s">
        <v>285</v>
      </c>
      <c r="AA33" s="135" t="s">
        <v>191</v>
      </c>
      <c r="AB33" s="384">
        <f>SUM(AB34:AC42)</f>
        <v>1344</v>
      </c>
      <c r="AC33" s="385"/>
      <c r="AD33" s="385">
        <f>AB33-AF33</f>
        <v>455</v>
      </c>
      <c r="AE33" s="386"/>
      <c r="AF33" s="385">
        <f>SUM(AF34:AG42)</f>
        <v>889</v>
      </c>
      <c r="AG33" s="385"/>
      <c r="AH33" s="139">
        <f>SUM(AH34:AH42)</f>
        <v>532</v>
      </c>
      <c r="AI33" s="140">
        <v>0</v>
      </c>
      <c r="AJ33" s="387">
        <f>SUM(AJ34:AK42)</f>
        <v>180</v>
      </c>
      <c r="AK33" s="385"/>
      <c r="AL33" s="380">
        <f>SUM(AL34:AM42)</f>
        <v>160</v>
      </c>
      <c r="AM33" s="381"/>
      <c r="AN33" s="387">
        <f>SUM(AN34:AO42)</f>
        <v>140</v>
      </c>
      <c r="AO33" s="385"/>
      <c r="AP33" s="387">
        <f>SUM(AP34:AQ42)</f>
        <v>190</v>
      </c>
      <c r="AQ33" s="386"/>
      <c r="AR33" s="131">
        <f>SUM(AR34:AR42)</f>
        <v>113</v>
      </c>
      <c r="AS33" s="132">
        <f>SUM(AS34:AS42)</f>
        <v>66</v>
      </c>
      <c r="AT33" s="388">
        <f>SUM(AT34:AU42)</f>
        <v>24</v>
      </c>
      <c r="AU33" s="389"/>
      <c r="AV33" s="391">
        <f>SUM(AV34:AW42)</f>
        <v>16</v>
      </c>
      <c r="AW33" s="392"/>
    </row>
    <row r="34" spans="1:49" s="8" customFormat="1" ht="12" customHeight="1">
      <c r="A34" s="251" t="s">
        <v>26</v>
      </c>
      <c r="B34" s="243"/>
      <c r="C34" s="252"/>
      <c r="D34" s="253" t="s">
        <v>16</v>
      </c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8"/>
      <c r="T34" s="36" t="s">
        <v>109</v>
      </c>
      <c r="U34" s="141"/>
      <c r="V34" s="142"/>
      <c r="W34" s="143"/>
      <c r="X34" s="35"/>
      <c r="Y34" s="43"/>
      <c r="Z34" s="36"/>
      <c r="AA34" s="141"/>
      <c r="AB34" s="251">
        <v>58</v>
      </c>
      <c r="AC34" s="243"/>
      <c r="AD34" s="255">
        <f aca="true" t="shared" si="0" ref="AD34:AD85">AB34-AF34</f>
        <v>10</v>
      </c>
      <c r="AE34" s="256"/>
      <c r="AF34" s="243">
        <v>48</v>
      </c>
      <c r="AG34" s="243"/>
      <c r="AH34" s="54">
        <v>0</v>
      </c>
      <c r="AI34" s="24"/>
      <c r="AJ34" s="242">
        <v>48</v>
      </c>
      <c r="AK34" s="243"/>
      <c r="AL34" s="242"/>
      <c r="AM34" s="243"/>
      <c r="AN34" s="245"/>
      <c r="AO34" s="240"/>
      <c r="AP34" s="240"/>
      <c r="AQ34" s="246"/>
      <c r="AR34" s="39"/>
      <c r="AS34" s="40"/>
      <c r="AT34" s="247"/>
      <c r="AU34" s="240"/>
      <c r="AV34" s="240"/>
      <c r="AW34" s="241"/>
    </row>
    <row r="35" spans="1:49" s="8" customFormat="1" ht="12" customHeight="1">
      <c r="A35" s="251" t="s">
        <v>27</v>
      </c>
      <c r="B35" s="243"/>
      <c r="C35" s="252"/>
      <c r="D35" s="253" t="s">
        <v>41</v>
      </c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8"/>
      <c r="T35" s="36"/>
      <c r="U35" s="62" t="s">
        <v>108</v>
      </c>
      <c r="V35" s="36"/>
      <c r="W35" s="37"/>
      <c r="X35" s="35"/>
      <c r="Y35" s="43"/>
      <c r="Z35" s="36"/>
      <c r="AA35" s="62"/>
      <c r="AB35" s="251">
        <v>58</v>
      </c>
      <c r="AC35" s="243"/>
      <c r="AD35" s="255">
        <f t="shared" si="0"/>
        <v>10</v>
      </c>
      <c r="AE35" s="256"/>
      <c r="AF35" s="243">
        <v>48</v>
      </c>
      <c r="AG35" s="243"/>
      <c r="AH35" s="54">
        <v>0</v>
      </c>
      <c r="AI35" s="24"/>
      <c r="AJ35" s="242"/>
      <c r="AK35" s="243"/>
      <c r="AL35" s="243">
        <v>48</v>
      </c>
      <c r="AM35" s="244"/>
      <c r="AN35" s="245"/>
      <c r="AO35" s="240"/>
      <c r="AP35" s="240"/>
      <c r="AQ35" s="246"/>
      <c r="AR35" s="39"/>
      <c r="AS35" s="40"/>
      <c r="AT35" s="247"/>
      <c r="AU35" s="240"/>
      <c r="AV35" s="240"/>
      <c r="AW35" s="241"/>
    </row>
    <row r="36" spans="1:49" s="8" customFormat="1" ht="12" customHeight="1">
      <c r="A36" s="251" t="s">
        <v>28</v>
      </c>
      <c r="B36" s="243"/>
      <c r="C36" s="252"/>
      <c r="D36" s="253" t="s">
        <v>13</v>
      </c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8"/>
      <c r="T36" s="36"/>
      <c r="U36" s="62"/>
      <c r="V36" s="36"/>
      <c r="W36" s="37"/>
      <c r="X36" s="35"/>
      <c r="Y36" s="43" t="s">
        <v>108</v>
      </c>
      <c r="Z36" s="36"/>
      <c r="AA36" s="62"/>
      <c r="AB36" s="251">
        <v>270</v>
      </c>
      <c r="AC36" s="243"/>
      <c r="AD36" s="255">
        <f t="shared" si="0"/>
        <v>32</v>
      </c>
      <c r="AE36" s="256"/>
      <c r="AF36" s="243">
        <f>SUM(AJ36:AW36)</f>
        <v>238</v>
      </c>
      <c r="AG36" s="243"/>
      <c r="AH36" s="54">
        <v>238</v>
      </c>
      <c r="AI36" s="24"/>
      <c r="AJ36" s="242">
        <v>42</v>
      </c>
      <c r="AK36" s="243"/>
      <c r="AL36" s="243">
        <v>36</v>
      </c>
      <c r="AM36" s="244"/>
      <c r="AN36" s="245">
        <v>48</v>
      </c>
      <c r="AO36" s="240"/>
      <c r="AP36" s="240">
        <v>48</v>
      </c>
      <c r="AQ36" s="246"/>
      <c r="AR36" s="39">
        <v>28</v>
      </c>
      <c r="AS36" s="40">
        <v>36</v>
      </c>
      <c r="AT36" s="247"/>
      <c r="AU36" s="240"/>
      <c r="AV36" s="240"/>
      <c r="AW36" s="241"/>
    </row>
    <row r="37" spans="1:49" s="8" customFormat="1" ht="12" customHeight="1">
      <c r="A37" s="251" t="s">
        <v>29</v>
      </c>
      <c r="B37" s="243"/>
      <c r="C37" s="252"/>
      <c r="D37" s="253" t="s">
        <v>15</v>
      </c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8"/>
      <c r="T37" s="36" t="s">
        <v>109</v>
      </c>
      <c r="U37" s="35" t="s">
        <v>109</v>
      </c>
      <c r="V37" s="36" t="s">
        <v>109</v>
      </c>
      <c r="W37" s="62" t="s">
        <v>109</v>
      </c>
      <c r="X37" s="35" t="s">
        <v>109</v>
      </c>
      <c r="Y37" s="144" t="s">
        <v>109</v>
      </c>
      <c r="Z37" s="36" t="s">
        <v>109</v>
      </c>
      <c r="AA37" s="62" t="s">
        <v>108</v>
      </c>
      <c r="AB37" s="251">
        <v>476</v>
      </c>
      <c r="AC37" s="243"/>
      <c r="AD37" s="255">
        <f t="shared" si="0"/>
        <v>238</v>
      </c>
      <c r="AE37" s="256"/>
      <c r="AF37" s="243">
        <f>SUM(AJ37:AW37)</f>
        <v>238</v>
      </c>
      <c r="AG37" s="243"/>
      <c r="AH37" s="54">
        <v>236</v>
      </c>
      <c r="AI37" s="24"/>
      <c r="AJ37" s="242">
        <v>32</v>
      </c>
      <c r="AK37" s="243"/>
      <c r="AL37" s="243">
        <v>36</v>
      </c>
      <c r="AM37" s="244"/>
      <c r="AN37" s="245">
        <v>34</v>
      </c>
      <c r="AO37" s="240"/>
      <c r="AP37" s="240">
        <v>40</v>
      </c>
      <c r="AQ37" s="246"/>
      <c r="AR37" s="39">
        <v>26</v>
      </c>
      <c r="AS37" s="40">
        <v>30</v>
      </c>
      <c r="AT37" s="247">
        <v>24</v>
      </c>
      <c r="AU37" s="240"/>
      <c r="AV37" s="240">
        <v>16</v>
      </c>
      <c r="AW37" s="241"/>
    </row>
    <row r="38" spans="1:49" s="8" customFormat="1" ht="12" customHeight="1">
      <c r="A38" s="251" t="s">
        <v>30</v>
      </c>
      <c r="B38" s="243"/>
      <c r="C38" s="252"/>
      <c r="D38" s="253" t="s">
        <v>149</v>
      </c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8"/>
      <c r="T38" s="36"/>
      <c r="U38" s="35"/>
      <c r="V38" s="36"/>
      <c r="W38" s="62" t="s">
        <v>109</v>
      </c>
      <c r="X38" s="35"/>
      <c r="Y38" s="43"/>
      <c r="Z38" s="36"/>
      <c r="AA38" s="62"/>
      <c r="AB38" s="251">
        <v>68</v>
      </c>
      <c r="AC38" s="243"/>
      <c r="AD38" s="255">
        <f t="shared" si="0"/>
        <v>20</v>
      </c>
      <c r="AE38" s="256"/>
      <c r="AF38" s="243">
        <v>48</v>
      </c>
      <c r="AG38" s="243"/>
      <c r="AH38" s="54">
        <v>20</v>
      </c>
      <c r="AI38" s="24"/>
      <c r="AJ38" s="242"/>
      <c r="AK38" s="243"/>
      <c r="AL38" s="243"/>
      <c r="AM38" s="244"/>
      <c r="AN38" s="245"/>
      <c r="AO38" s="240"/>
      <c r="AP38" s="240">
        <v>48</v>
      </c>
      <c r="AQ38" s="246"/>
      <c r="AR38" s="39"/>
      <c r="AS38" s="40"/>
      <c r="AT38" s="247"/>
      <c r="AU38" s="240"/>
      <c r="AV38" s="240"/>
      <c r="AW38" s="241"/>
    </row>
    <row r="39" spans="1:49" s="8" customFormat="1" ht="12" customHeight="1">
      <c r="A39" s="251" t="s">
        <v>30</v>
      </c>
      <c r="B39" s="243"/>
      <c r="C39" s="252"/>
      <c r="D39" s="253" t="s">
        <v>187</v>
      </c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8"/>
      <c r="T39" s="36"/>
      <c r="U39" s="62"/>
      <c r="V39" s="36" t="s">
        <v>108</v>
      </c>
      <c r="W39" s="37"/>
      <c r="X39" s="35"/>
      <c r="Y39" s="43"/>
      <c r="Z39" s="36"/>
      <c r="AA39" s="62"/>
      <c r="AB39" s="251">
        <v>124</v>
      </c>
      <c r="AC39" s="243"/>
      <c r="AD39" s="255">
        <f t="shared" si="0"/>
        <v>48</v>
      </c>
      <c r="AE39" s="256"/>
      <c r="AF39" s="243">
        <v>76</v>
      </c>
      <c r="AG39" s="243"/>
      <c r="AH39" s="54">
        <v>14</v>
      </c>
      <c r="AI39" s="24"/>
      <c r="AJ39" s="242"/>
      <c r="AK39" s="243"/>
      <c r="AL39" s="243">
        <v>40</v>
      </c>
      <c r="AM39" s="244"/>
      <c r="AN39" s="245">
        <v>36</v>
      </c>
      <c r="AO39" s="240"/>
      <c r="AP39" s="240"/>
      <c r="AQ39" s="246"/>
      <c r="AR39" s="39"/>
      <c r="AS39" s="40"/>
      <c r="AT39" s="247"/>
      <c r="AU39" s="240"/>
      <c r="AV39" s="240"/>
      <c r="AW39" s="241"/>
    </row>
    <row r="40" spans="1:49" s="8" customFormat="1" ht="12" customHeight="1">
      <c r="A40" s="251" t="s">
        <v>80</v>
      </c>
      <c r="B40" s="243"/>
      <c r="C40" s="252"/>
      <c r="D40" s="253" t="s">
        <v>190</v>
      </c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8"/>
      <c r="T40" s="35"/>
      <c r="U40" s="37"/>
      <c r="V40" s="36"/>
      <c r="W40" s="37"/>
      <c r="X40" s="35" t="s">
        <v>109</v>
      </c>
      <c r="Y40" s="43"/>
      <c r="Z40" s="36"/>
      <c r="AA40" s="62"/>
      <c r="AB40" s="251">
        <v>90</v>
      </c>
      <c r="AC40" s="243"/>
      <c r="AD40" s="255">
        <v>31</v>
      </c>
      <c r="AE40" s="256"/>
      <c r="AF40" s="243">
        <v>59</v>
      </c>
      <c r="AG40" s="243"/>
      <c r="AH40" s="54">
        <v>24</v>
      </c>
      <c r="AI40" s="24"/>
      <c r="AJ40" s="242"/>
      <c r="AK40" s="243"/>
      <c r="AL40" s="243"/>
      <c r="AM40" s="244"/>
      <c r="AN40" s="245"/>
      <c r="AO40" s="240"/>
      <c r="AP40" s="240"/>
      <c r="AQ40" s="246"/>
      <c r="AR40" s="39">
        <v>59</v>
      </c>
      <c r="AS40" s="40"/>
      <c r="AT40" s="247"/>
      <c r="AU40" s="240"/>
      <c r="AV40" s="240"/>
      <c r="AW40" s="241"/>
    </row>
    <row r="41" spans="1:49" s="7" customFormat="1" ht="12" customHeight="1">
      <c r="A41" s="251" t="s">
        <v>119</v>
      </c>
      <c r="B41" s="243"/>
      <c r="C41" s="252"/>
      <c r="D41" s="253" t="s">
        <v>229</v>
      </c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8"/>
      <c r="T41" s="35" t="s">
        <v>109</v>
      </c>
      <c r="U41" s="37"/>
      <c r="V41" s="36"/>
      <c r="W41" s="37"/>
      <c r="X41" s="35"/>
      <c r="Y41" s="43"/>
      <c r="Z41" s="36"/>
      <c r="AA41" s="62"/>
      <c r="AB41" s="251">
        <v>90</v>
      </c>
      <c r="AC41" s="243"/>
      <c r="AD41" s="255">
        <v>32</v>
      </c>
      <c r="AE41" s="256"/>
      <c r="AF41" s="243">
        <v>58</v>
      </c>
      <c r="AG41" s="243"/>
      <c r="AH41" s="54">
        <v>0</v>
      </c>
      <c r="AI41" s="24"/>
      <c r="AJ41" s="242">
        <v>58</v>
      </c>
      <c r="AK41" s="243"/>
      <c r="AL41" s="243"/>
      <c r="AM41" s="244"/>
      <c r="AN41" s="245"/>
      <c r="AO41" s="240"/>
      <c r="AP41" s="240"/>
      <c r="AQ41" s="246"/>
      <c r="AR41" s="39"/>
      <c r="AS41" s="40"/>
      <c r="AT41" s="247"/>
      <c r="AU41" s="240"/>
      <c r="AV41" s="240"/>
      <c r="AW41" s="241"/>
    </row>
    <row r="42" spans="1:49" s="8" customFormat="1" ht="12" customHeight="1">
      <c r="A42" s="251" t="s">
        <v>122</v>
      </c>
      <c r="B42" s="243"/>
      <c r="C42" s="252"/>
      <c r="D42" s="253" t="s">
        <v>262</v>
      </c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8"/>
      <c r="T42" s="35"/>
      <c r="U42" s="37"/>
      <c r="V42" s="36"/>
      <c r="W42" s="37" t="s">
        <v>108</v>
      </c>
      <c r="X42" s="35"/>
      <c r="Y42" s="43"/>
      <c r="Z42" s="36"/>
      <c r="AA42" s="62"/>
      <c r="AB42" s="251">
        <v>110</v>
      </c>
      <c r="AC42" s="243"/>
      <c r="AD42" s="255">
        <f>AB42-AF42</f>
        <v>34</v>
      </c>
      <c r="AE42" s="256"/>
      <c r="AF42" s="243">
        <v>76</v>
      </c>
      <c r="AG42" s="243"/>
      <c r="AH42" s="54">
        <v>0</v>
      </c>
      <c r="AI42" s="24"/>
      <c r="AJ42" s="242"/>
      <c r="AK42" s="243"/>
      <c r="AL42" s="243"/>
      <c r="AM42" s="244"/>
      <c r="AN42" s="245">
        <v>22</v>
      </c>
      <c r="AO42" s="240"/>
      <c r="AP42" s="240">
        <v>54</v>
      </c>
      <c r="AQ42" s="246"/>
      <c r="AR42" s="39"/>
      <c r="AS42" s="40"/>
      <c r="AT42" s="247"/>
      <c r="AU42" s="240"/>
      <c r="AV42" s="240"/>
      <c r="AW42" s="241"/>
    </row>
    <row r="43" spans="1:49" s="8" customFormat="1" ht="16.5" customHeight="1">
      <c r="A43" s="393" t="s">
        <v>18</v>
      </c>
      <c r="B43" s="394"/>
      <c r="C43" s="395"/>
      <c r="D43" s="396" t="s">
        <v>42</v>
      </c>
      <c r="E43" s="397"/>
      <c r="F43" s="397"/>
      <c r="G43" s="397"/>
      <c r="H43" s="397"/>
      <c r="I43" s="397"/>
      <c r="J43" s="397"/>
      <c r="K43" s="397"/>
      <c r="L43" s="397"/>
      <c r="M43" s="397"/>
      <c r="N43" s="397"/>
      <c r="O43" s="397"/>
      <c r="P43" s="397"/>
      <c r="Q43" s="397"/>
      <c r="R43" s="397"/>
      <c r="S43" s="147">
        <v>0</v>
      </c>
      <c r="T43" s="148" t="s">
        <v>191</v>
      </c>
      <c r="U43" s="149">
        <v>0</v>
      </c>
      <c r="V43" s="148" t="s">
        <v>274</v>
      </c>
      <c r="W43" s="150" t="s">
        <v>191</v>
      </c>
      <c r="X43" s="149">
        <v>0</v>
      </c>
      <c r="Y43" s="151">
        <v>0</v>
      </c>
      <c r="Z43" s="148">
        <v>0</v>
      </c>
      <c r="AA43" s="150">
        <v>0</v>
      </c>
      <c r="AB43" s="398">
        <f>SUM(AB44:AC46)</f>
        <v>418</v>
      </c>
      <c r="AC43" s="399"/>
      <c r="AD43" s="385">
        <f t="shared" si="0"/>
        <v>143</v>
      </c>
      <c r="AE43" s="386"/>
      <c r="AF43" s="399">
        <f>SUM(AF44:AG46)</f>
        <v>275</v>
      </c>
      <c r="AG43" s="399"/>
      <c r="AH43" s="153">
        <v>120</v>
      </c>
      <c r="AI43" s="154">
        <v>0</v>
      </c>
      <c r="AJ43" s="405">
        <f>SUM(AJ44:AK46)</f>
        <v>72</v>
      </c>
      <c r="AK43" s="399"/>
      <c r="AL43" s="405">
        <f>SUM(AL44:AM46)</f>
        <v>36</v>
      </c>
      <c r="AM43" s="399"/>
      <c r="AN43" s="404">
        <f>SUM(AN44:AO46)</f>
        <v>116</v>
      </c>
      <c r="AO43" s="401"/>
      <c r="AP43" s="404">
        <f>SUM(AP44:AQ46)</f>
        <v>51</v>
      </c>
      <c r="AQ43" s="401"/>
      <c r="AR43" s="156">
        <v>0</v>
      </c>
      <c r="AS43" s="157">
        <v>0</v>
      </c>
      <c r="AT43" s="400">
        <v>0</v>
      </c>
      <c r="AU43" s="401"/>
      <c r="AV43" s="402">
        <v>0</v>
      </c>
      <c r="AW43" s="403"/>
    </row>
    <row r="44" spans="1:49" s="8" customFormat="1" ht="10.5" customHeight="1">
      <c r="A44" s="251" t="s">
        <v>20</v>
      </c>
      <c r="B44" s="243"/>
      <c r="C44" s="252"/>
      <c r="D44" s="253" t="s">
        <v>150</v>
      </c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8"/>
      <c r="T44" s="36"/>
      <c r="U44" s="62"/>
      <c r="V44" s="36" t="s">
        <v>108</v>
      </c>
      <c r="W44" s="24"/>
      <c r="X44" s="27"/>
      <c r="Y44" s="41"/>
      <c r="Z44" s="23"/>
      <c r="AA44" s="42"/>
      <c r="AB44" s="251">
        <v>180</v>
      </c>
      <c r="AC44" s="243"/>
      <c r="AD44" s="255">
        <f t="shared" si="0"/>
        <v>60</v>
      </c>
      <c r="AE44" s="256"/>
      <c r="AF44" s="243">
        <f>SUM(AJ44:AW44)</f>
        <v>120</v>
      </c>
      <c r="AG44" s="243"/>
      <c r="AH44" s="54">
        <v>80</v>
      </c>
      <c r="AI44" s="24"/>
      <c r="AJ44" s="242"/>
      <c r="AK44" s="243"/>
      <c r="AL44" s="243">
        <v>36</v>
      </c>
      <c r="AM44" s="244"/>
      <c r="AN44" s="245">
        <v>84</v>
      </c>
      <c r="AO44" s="240"/>
      <c r="AP44" s="240"/>
      <c r="AQ44" s="246"/>
      <c r="AR44" s="39"/>
      <c r="AS44" s="40"/>
      <c r="AT44" s="247"/>
      <c r="AU44" s="240"/>
      <c r="AV44" s="240"/>
      <c r="AW44" s="241"/>
    </row>
    <row r="45" spans="1:49" s="7" customFormat="1" ht="10.5" customHeight="1">
      <c r="A45" s="251" t="s">
        <v>21</v>
      </c>
      <c r="B45" s="243"/>
      <c r="C45" s="252"/>
      <c r="D45" s="253" t="s">
        <v>14</v>
      </c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158"/>
      <c r="T45" s="159" t="s">
        <v>108</v>
      </c>
      <c r="U45" s="37"/>
      <c r="V45" s="160"/>
      <c r="W45" s="161"/>
      <c r="X45" s="162"/>
      <c r="Y45" s="163"/>
      <c r="Z45" s="160"/>
      <c r="AA45" s="164"/>
      <c r="AB45" s="251">
        <v>108</v>
      </c>
      <c r="AC45" s="243"/>
      <c r="AD45" s="255">
        <f t="shared" si="0"/>
        <v>36</v>
      </c>
      <c r="AE45" s="256"/>
      <c r="AF45" s="243">
        <f>SUM(AJ45:AW45)</f>
        <v>72</v>
      </c>
      <c r="AG45" s="243"/>
      <c r="AH45" s="54">
        <v>20</v>
      </c>
      <c r="AI45" s="24"/>
      <c r="AJ45" s="242">
        <v>72</v>
      </c>
      <c r="AK45" s="243"/>
      <c r="AL45" s="243"/>
      <c r="AM45" s="244"/>
      <c r="AN45" s="245"/>
      <c r="AO45" s="240"/>
      <c r="AP45" s="240"/>
      <c r="AQ45" s="246"/>
      <c r="AR45" s="39"/>
      <c r="AS45" s="40"/>
      <c r="AT45" s="247"/>
      <c r="AU45" s="240"/>
      <c r="AV45" s="240"/>
      <c r="AW45" s="241"/>
    </row>
    <row r="46" spans="1:49" s="8" customFormat="1" ht="10.5" customHeight="1">
      <c r="A46" s="251" t="s">
        <v>81</v>
      </c>
      <c r="B46" s="243"/>
      <c r="C46" s="252"/>
      <c r="D46" s="406" t="s">
        <v>227</v>
      </c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406"/>
      <c r="R46" s="406"/>
      <c r="S46" s="158"/>
      <c r="T46" s="162"/>
      <c r="U46" s="37"/>
      <c r="V46" s="160"/>
      <c r="W46" s="165" t="s">
        <v>108</v>
      </c>
      <c r="X46" s="162"/>
      <c r="Y46" s="163"/>
      <c r="Z46" s="160"/>
      <c r="AA46" s="164"/>
      <c r="AB46" s="251">
        <v>130</v>
      </c>
      <c r="AC46" s="243"/>
      <c r="AD46" s="255">
        <v>46</v>
      </c>
      <c r="AE46" s="256"/>
      <c r="AF46" s="243">
        <v>83</v>
      </c>
      <c r="AG46" s="243"/>
      <c r="AH46" s="54">
        <v>20</v>
      </c>
      <c r="AI46" s="24"/>
      <c r="AJ46" s="242"/>
      <c r="AK46" s="243"/>
      <c r="AL46" s="243"/>
      <c r="AM46" s="244"/>
      <c r="AN46" s="245">
        <v>32</v>
      </c>
      <c r="AO46" s="240"/>
      <c r="AP46" s="240">
        <v>51</v>
      </c>
      <c r="AQ46" s="246"/>
      <c r="AR46" s="39"/>
      <c r="AS46" s="40"/>
      <c r="AT46" s="247"/>
      <c r="AU46" s="240"/>
      <c r="AV46" s="240"/>
      <c r="AW46" s="241"/>
    </row>
    <row r="47" spans="1:49" s="8" customFormat="1" ht="22.5" customHeight="1">
      <c r="A47" s="407" t="s">
        <v>44</v>
      </c>
      <c r="B47" s="408"/>
      <c r="C47" s="409"/>
      <c r="D47" s="410" t="s">
        <v>43</v>
      </c>
      <c r="E47" s="411"/>
      <c r="F47" s="411"/>
      <c r="G47" s="411"/>
      <c r="H47" s="411"/>
      <c r="I47" s="411"/>
      <c r="J47" s="411"/>
      <c r="K47" s="411"/>
      <c r="L47" s="411"/>
      <c r="M47" s="411"/>
      <c r="N47" s="411"/>
      <c r="O47" s="411"/>
      <c r="P47" s="411"/>
      <c r="Q47" s="411"/>
      <c r="R47" s="411"/>
      <c r="S47" s="166"/>
      <c r="T47" s="148" t="s">
        <v>278</v>
      </c>
      <c r="U47" s="150" t="s">
        <v>287</v>
      </c>
      <c r="V47" s="148" t="s">
        <v>276</v>
      </c>
      <c r="W47" s="150" t="s">
        <v>290</v>
      </c>
      <c r="X47" s="149" t="s">
        <v>192</v>
      </c>
      <c r="Y47" s="151" t="s">
        <v>279</v>
      </c>
      <c r="Z47" s="148" t="s">
        <v>295</v>
      </c>
      <c r="AA47" s="150" t="s">
        <v>279</v>
      </c>
      <c r="AB47" s="398">
        <f>AB48+AB63</f>
        <v>4664</v>
      </c>
      <c r="AC47" s="399"/>
      <c r="AD47" s="399">
        <f>AD48+AD63</f>
        <v>1544</v>
      </c>
      <c r="AE47" s="399"/>
      <c r="AF47" s="399">
        <f>AF48+AF63</f>
        <v>3120</v>
      </c>
      <c r="AG47" s="399"/>
      <c r="AH47" s="155">
        <f>AH48+AH63</f>
        <v>1804</v>
      </c>
      <c r="AI47" s="153">
        <v>20</v>
      </c>
      <c r="AJ47" s="405">
        <f>AJ48+AJ63</f>
        <v>306</v>
      </c>
      <c r="AK47" s="399"/>
      <c r="AL47" s="405">
        <f>AL48+AL63</f>
        <v>524</v>
      </c>
      <c r="AM47" s="399"/>
      <c r="AN47" s="405">
        <f>AN48+AN63</f>
        <v>320</v>
      </c>
      <c r="AO47" s="399"/>
      <c r="AP47" s="405">
        <f>AP48+AP63</f>
        <v>425</v>
      </c>
      <c r="AQ47" s="399"/>
      <c r="AR47" s="153">
        <f>AR48+AR63</f>
        <v>355</v>
      </c>
      <c r="AS47" s="153">
        <f>AS48+AS63</f>
        <v>510</v>
      </c>
      <c r="AT47" s="412">
        <f>AT48+AT63</f>
        <v>426</v>
      </c>
      <c r="AU47" s="405"/>
      <c r="AV47" s="412">
        <f>AV48+AV63</f>
        <v>254</v>
      </c>
      <c r="AW47" s="405"/>
    </row>
    <row r="48" spans="1:49" s="8" customFormat="1" ht="10.5" customHeight="1">
      <c r="A48" s="398" t="s">
        <v>45</v>
      </c>
      <c r="B48" s="399"/>
      <c r="C48" s="413"/>
      <c r="D48" s="396" t="s">
        <v>19</v>
      </c>
      <c r="E48" s="397"/>
      <c r="F48" s="397"/>
      <c r="G48" s="397"/>
      <c r="H48" s="397"/>
      <c r="I48" s="397"/>
      <c r="J48" s="397"/>
      <c r="K48" s="397"/>
      <c r="L48" s="397"/>
      <c r="M48" s="397"/>
      <c r="N48" s="397"/>
      <c r="O48" s="397"/>
      <c r="P48" s="397"/>
      <c r="Q48" s="397"/>
      <c r="R48" s="397"/>
      <c r="S48" s="169">
        <v>0</v>
      </c>
      <c r="T48" s="148" t="s">
        <v>191</v>
      </c>
      <c r="U48" s="150" t="s">
        <v>275</v>
      </c>
      <c r="V48" s="148" t="s">
        <v>276</v>
      </c>
      <c r="W48" s="150" t="s">
        <v>191</v>
      </c>
      <c r="X48" s="149">
        <v>0</v>
      </c>
      <c r="Y48" s="151" t="s">
        <v>225</v>
      </c>
      <c r="Z48" s="170" t="s">
        <v>280</v>
      </c>
      <c r="AA48" s="170">
        <v>0</v>
      </c>
      <c r="AB48" s="405">
        <f>SUM(AB49:AC62)</f>
        <v>1855</v>
      </c>
      <c r="AC48" s="399"/>
      <c r="AD48" s="385">
        <f>AB48-AF48</f>
        <v>622</v>
      </c>
      <c r="AE48" s="386"/>
      <c r="AF48" s="399">
        <f>SUM(AF49:AG62)</f>
        <v>1233</v>
      </c>
      <c r="AG48" s="399"/>
      <c r="AH48" s="153">
        <f>SUM(AH49:AH62)</f>
        <v>592</v>
      </c>
      <c r="AI48" s="168">
        <v>0</v>
      </c>
      <c r="AJ48" s="405">
        <f>SUM(AJ49:AK62)</f>
        <v>192</v>
      </c>
      <c r="AK48" s="399"/>
      <c r="AL48" s="405">
        <f>SUM(AL49:AM62)</f>
        <v>350</v>
      </c>
      <c r="AM48" s="399"/>
      <c r="AN48" s="404">
        <f>SUM(AN49:AO62)</f>
        <v>250</v>
      </c>
      <c r="AO48" s="401"/>
      <c r="AP48" s="404">
        <f>SUM(AP49:AQ62)</f>
        <v>36</v>
      </c>
      <c r="AQ48" s="401"/>
      <c r="AR48" s="156">
        <f>SUM(AR49:AR62)</f>
        <v>52</v>
      </c>
      <c r="AS48" s="156">
        <f>SUM(AS49:AS62)</f>
        <v>148</v>
      </c>
      <c r="AT48" s="400">
        <f>SUM(AT49:AU62)</f>
        <v>205</v>
      </c>
      <c r="AU48" s="401"/>
      <c r="AV48" s="400">
        <f>SUM(AV49:AW62)</f>
        <v>0</v>
      </c>
      <c r="AW48" s="401"/>
    </row>
    <row r="49" spans="1:49" s="8" customFormat="1" ht="10.5" customHeight="1">
      <c r="A49" s="251" t="s">
        <v>53</v>
      </c>
      <c r="B49" s="243"/>
      <c r="C49" s="252"/>
      <c r="D49" s="253" t="s">
        <v>151</v>
      </c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8"/>
      <c r="T49" s="171"/>
      <c r="U49" s="60" t="s">
        <v>108</v>
      </c>
      <c r="V49" s="36"/>
      <c r="W49" s="37"/>
      <c r="X49" s="35"/>
      <c r="Y49" s="43"/>
      <c r="Z49" s="36"/>
      <c r="AA49" s="62"/>
      <c r="AB49" s="251">
        <v>225</v>
      </c>
      <c r="AC49" s="243"/>
      <c r="AD49" s="255">
        <f t="shared" si="0"/>
        <v>75</v>
      </c>
      <c r="AE49" s="256"/>
      <c r="AF49" s="243">
        <v>150</v>
      </c>
      <c r="AG49" s="243"/>
      <c r="AH49" s="54">
        <v>60</v>
      </c>
      <c r="AI49" s="24"/>
      <c r="AJ49" s="242"/>
      <c r="AK49" s="243"/>
      <c r="AL49" s="243">
        <v>150</v>
      </c>
      <c r="AM49" s="244"/>
      <c r="AN49" s="245"/>
      <c r="AO49" s="240"/>
      <c r="AP49" s="240"/>
      <c r="AQ49" s="246"/>
      <c r="AR49" s="39"/>
      <c r="AS49" s="40"/>
      <c r="AT49" s="247"/>
      <c r="AU49" s="240"/>
      <c r="AV49" s="240"/>
      <c r="AW49" s="241"/>
    </row>
    <row r="50" spans="1:49" s="8" customFormat="1" ht="9.75" customHeight="1">
      <c r="A50" s="251" t="s">
        <v>54</v>
      </c>
      <c r="B50" s="243"/>
      <c r="C50" s="252"/>
      <c r="D50" s="253" t="s">
        <v>152</v>
      </c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8"/>
      <c r="T50" s="35"/>
      <c r="U50" s="37" t="s">
        <v>108</v>
      </c>
      <c r="V50" s="36"/>
      <c r="W50" s="37"/>
      <c r="X50" s="35"/>
      <c r="Y50" s="43"/>
      <c r="Z50" s="36"/>
      <c r="AA50" s="62"/>
      <c r="AB50" s="251">
        <v>165</v>
      </c>
      <c r="AC50" s="243"/>
      <c r="AD50" s="255">
        <v>55</v>
      </c>
      <c r="AE50" s="256"/>
      <c r="AF50" s="243">
        <v>110</v>
      </c>
      <c r="AG50" s="243"/>
      <c r="AH50" s="54">
        <v>60</v>
      </c>
      <c r="AI50" s="24"/>
      <c r="AJ50" s="242">
        <v>34</v>
      </c>
      <c r="AK50" s="243"/>
      <c r="AL50" s="243">
        <v>76</v>
      </c>
      <c r="AM50" s="244"/>
      <c r="AN50" s="245"/>
      <c r="AO50" s="240"/>
      <c r="AP50" s="240"/>
      <c r="AQ50" s="246"/>
      <c r="AR50" s="39"/>
      <c r="AS50" s="40"/>
      <c r="AT50" s="247"/>
      <c r="AU50" s="240"/>
      <c r="AV50" s="240"/>
      <c r="AW50" s="241"/>
    </row>
    <row r="51" spans="1:49" s="8" customFormat="1" ht="9.75" customHeight="1">
      <c r="A51" s="251" t="s">
        <v>55</v>
      </c>
      <c r="B51" s="243"/>
      <c r="C51" s="252"/>
      <c r="D51" s="253" t="s">
        <v>124</v>
      </c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8"/>
      <c r="T51" s="35"/>
      <c r="U51" s="76" t="s">
        <v>110</v>
      </c>
      <c r="V51" s="36"/>
      <c r="W51" s="37"/>
      <c r="X51" s="35"/>
      <c r="Y51" s="43"/>
      <c r="Z51" s="36"/>
      <c r="AA51" s="62"/>
      <c r="AB51" s="251">
        <v>270</v>
      </c>
      <c r="AC51" s="243"/>
      <c r="AD51" s="255">
        <f t="shared" si="0"/>
        <v>90</v>
      </c>
      <c r="AE51" s="256"/>
      <c r="AF51" s="243">
        <f aca="true" t="shared" si="1" ref="AF51:AF58">SUM(AJ51:AW51)</f>
        <v>180</v>
      </c>
      <c r="AG51" s="243"/>
      <c r="AH51" s="54">
        <v>108</v>
      </c>
      <c r="AI51" s="24"/>
      <c r="AJ51" s="242">
        <v>90</v>
      </c>
      <c r="AK51" s="243"/>
      <c r="AL51" s="243">
        <v>90</v>
      </c>
      <c r="AM51" s="244"/>
      <c r="AN51" s="245"/>
      <c r="AO51" s="240"/>
      <c r="AP51" s="240"/>
      <c r="AQ51" s="246"/>
      <c r="AR51" s="39"/>
      <c r="AS51" s="40"/>
      <c r="AT51" s="247"/>
      <c r="AU51" s="240"/>
      <c r="AV51" s="240"/>
      <c r="AW51" s="241"/>
    </row>
    <row r="52" spans="1:49" s="8" customFormat="1" ht="10.5" customHeight="1">
      <c r="A52" s="251" t="s">
        <v>56</v>
      </c>
      <c r="B52" s="243"/>
      <c r="C52" s="252"/>
      <c r="D52" s="416" t="s">
        <v>129</v>
      </c>
      <c r="E52" s="416"/>
      <c r="F52" s="416"/>
      <c r="G52" s="416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28"/>
      <c r="T52" s="36"/>
      <c r="U52" s="37"/>
      <c r="V52" s="36" t="s">
        <v>110</v>
      </c>
      <c r="W52" s="37"/>
      <c r="X52" s="35"/>
      <c r="Y52" s="43"/>
      <c r="Z52" s="36"/>
      <c r="AA52" s="62"/>
      <c r="AB52" s="251">
        <v>120</v>
      </c>
      <c r="AC52" s="243"/>
      <c r="AD52" s="255">
        <f t="shared" si="0"/>
        <v>34</v>
      </c>
      <c r="AE52" s="256"/>
      <c r="AF52" s="243">
        <v>86</v>
      </c>
      <c r="AG52" s="243"/>
      <c r="AH52" s="54">
        <v>82</v>
      </c>
      <c r="AI52" s="24"/>
      <c r="AJ52" s="242"/>
      <c r="AK52" s="243"/>
      <c r="AL52" s="243"/>
      <c r="AM52" s="244"/>
      <c r="AN52" s="245">
        <v>86</v>
      </c>
      <c r="AO52" s="240"/>
      <c r="AP52" s="240"/>
      <c r="AQ52" s="246"/>
      <c r="AR52" s="39"/>
      <c r="AS52" s="40"/>
      <c r="AT52" s="247"/>
      <c r="AU52" s="240"/>
      <c r="AV52" s="240"/>
      <c r="AW52" s="241"/>
    </row>
    <row r="53" spans="1:49" s="8" customFormat="1" ht="21" customHeight="1">
      <c r="A53" s="251" t="s">
        <v>57</v>
      </c>
      <c r="B53" s="243"/>
      <c r="C53" s="252"/>
      <c r="D53" s="253" t="s">
        <v>126</v>
      </c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8"/>
      <c r="T53" s="59"/>
      <c r="U53" s="62"/>
      <c r="V53" s="36"/>
      <c r="W53" s="37" t="s">
        <v>108</v>
      </c>
      <c r="X53" s="47"/>
      <c r="Y53" s="43"/>
      <c r="Z53" s="36"/>
      <c r="AA53" s="62"/>
      <c r="AB53" s="260">
        <v>54</v>
      </c>
      <c r="AC53" s="261"/>
      <c r="AD53" s="262">
        <f t="shared" si="0"/>
        <v>18</v>
      </c>
      <c r="AE53" s="263"/>
      <c r="AF53" s="261">
        <f t="shared" si="1"/>
        <v>36</v>
      </c>
      <c r="AG53" s="261"/>
      <c r="AH53" s="67">
        <v>18</v>
      </c>
      <c r="AI53" s="56"/>
      <c r="AJ53" s="419"/>
      <c r="AK53" s="261"/>
      <c r="AL53" s="261"/>
      <c r="AM53" s="421"/>
      <c r="AN53" s="417"/>
      <c r="AO53" s="415"/>
      <c r="AP53" s="415">
        <v>36</v>
      </c>
      <c r="AQ53" s="418"/>
      <c r="AR53" s="57"/>
      <c r="AS53" s="58"/>
      <c r="AT53" s="414"/>
      <c r="AU53" s="415"/>
      <c r="AV53" s="415"/>
      <c r="AW53" s="420"/>
    </row>
    <row r="54" spans="1:49" s="8" customFormat="1" ht="10.5" customHeight="1">
      <c r="A54" s="251" t="s">
        <v>58</v>
      </c>
      <c r="B54" s="243"/>
      <c r="C54" s="252"/>
      <c r="D54" s="253" t="s">
        <v>127</v>
      </c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8"/>
      <c r="T54" s="75"/>
      <c r="U54" s="73" t="s">
        <v>108</v>
      </c>
      <c r="V54" s="36"/>
      <c r="W54" s="37"/>
      <c r="X54" s="35"/>
      <c r="Y54" s="43"/>
      <c r="Z54" s="36"/>
      <c r="AA54" s="62"/>
      <c r="AB54" s="251">
        <v>83</v>
      </c>
      <c r="AC54" s="243"/>
      <c r="AD54" s="255">
        <f t="shared" si="0"/>
        <v>31</v>
      </c>
      <c r="AE54" s="256"/>
      <c r="AF54" s="243">
        <v>52</v>
      </c>
      <c r="AG54" s="243"/>
      <c r="AH54" s="54">
        <v>30</v>
      </c>
      <c r="AI54" s="24"/>
      <c r="AJ54" s="242">
        <v>18</v>
      </c>
      <c r="AK54" s="243"/>
      <c r="AL54" s="243">
        <v>34</v>
      </c>
      <c r="AM54" s="244"/>
      <c r="AN54" s="245"/>
      <c r="AO54" s="240"/>
      <c r="AP54" s="240"/>
      <c r="AQ54" s="246"/>
      <c r="AR54" s="39"/>
      <c r="AS54" s="40"/>
      <c r="AT54" s="247"/>
      <c r="AU54" s="240"/>
      <c r="AV54" s="240"/>
      <c r="AW54" s="241"/>
    </row>
    <row r="55" spans="1:49" s="8" customFormat="1" ht="20.25" customHeight="1">
      <c r="A55" s="251" t="s">
        <v>82</v>
      </c>
      <c r="B55" s="243"/>
      <c r="C55" s="252"/>
      <c r="D55" s="416" t="s">
        <v>123</v>
      </c>
      <c r="E55" s="416"/>
      <c r="F55" s="416"/>
      <c r="G55" s="416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28"/>
      <c r="T55" s="47" t="s">
        <v>108</v>
      </c>
      <c r="U55" s="60"/>
      <c r="V55" s="36"/>
      <c r="W55" s="37"/>
      <c r="X55" s="35"/>
      <c r="Y55" s="43"/>
      <c r="Z55" s="36"/>
      <c r="AA55" s="173"/>
      <c r="AB55" s="260">
        <v>75</v>
      </c>
      <c r="AC55" s="261"/>
      <c r="AD55" s="262">
        <f t="shared" si="0"/>
        <v>25</v>
      </c>
      <c r="AE55" s="263"/>
      <c r="AF55" s="261">
        <f t="shared" si="1"/>
        <v>50</v>
      </c>
      <c r="AG55" s="261"/>
      <c r="AH55" s="67">
        <v>48</v>
      </c>
      <c r="AI55" s="56"/>
      <c r="AJ55" s="419">
        <v>50</v>
      </c>
      <c r="AK55" s="261"/>
      <c r="AL55" s="261"/>
      <c r="AM55" s="421"/>
      <c r="AN55" s="417"/>
      <c r="AO55" s="415"/>
      <c r="AP55" s="415"/>
      <c r="AQ55" s="418"/>
      <c r="AR55" s="57"/>
      <c r="AS55" s="58"/>
      <c r="AT55" s="414"/>
      <c r="AU55" s="415"/>
      <c r="AV55" s="415"/>
      <c r="AW55" s="420"/>
    </row>
    <row r="56" spans="1:49" s="8" customFormat="1" ht="10.5" customHeight="1">
      <c r="A56" s="251" t="s">
        <v>83</v>
      </c>
      <c r="B56" s="243"/>
      <c r="C56" s="252"/>
      <c r="D56" s="416" t="s">
        <v>125</v>
      </c>
      <c r="E56" s="416"/>
      <c r="F56" s="416"/>
      <c r="G56" s="41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28"/>
      <c r="T56" s="35"/>
      <c r="U56" s="37"/>
      <c r="V56" s="36" t="s">
        <v>110</v>
      </c>
      <c r="W56" s="37"/>
      <c r="X56" s="35"/>
      <c r="Y56" s="43"/>
      <c r="Z56" s="36"/>
      <c r="AA56" s="62"/>
      <c r="AB56" s="251">
        <v>153</v>
      </c>
      <c r="AC56" s="243"/>
      <c r="AD56" s="255">
        <f t="shared" si="0"/>
        <v>61</v>
      </c>
      <c r="AE56" s="256"/>
      <c r="AF56" s="243">
        <v>92</v>
      </c>
      <c r="AG56" s="243"/>
      <c r="AH56" s="54">
        <v>50</v>
      </c>
      <c r="AI56" s="24"/>
      <c r="AJ56" s="242"/>
      <c r="AK56" s="243"/>
      <c r="AL56" s="243"/>
      <c r="AM56" s="244"/>
      <c r="AN56" s="245">
        <v>92</v>
      </c>
      <c r="AO56" s="240"/>
      <c r="AP56" s="240"/>
      <c r="AQ56" s="246"/>
      <c r="AR56" s="39"/>
      <c r="AS56" s="40"/>
      <c r="AT56" s="247"/>
      <c r="AU56" s="240"/>
      <c r="AV56" s="240"/>
      <c r="AW56" s="241"/>
    </row>
    <row r="57" spans="1:49" s="8" customFormat="1" ht="10.5" customHeight="1">
      <c r="A57" s="251" t="s">
        <v>84</v>
      </c>
      <c r="B57" s="243"/>
      <c r="C57" s="252"/>
      <c r="D57" s="416" t="s">
        <v>128</v>
      </c>
      <c r="E57" s="416"/>
      <c r="F57" s="416"/>
      <c r="G57" s="416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28"/>
      <c r="T57" s="35"/>
      <c r="U57" s="37"/>
      <c r="V57" s="36" t="s">
        <v>108</v>
      </c>
      <c r="W57" s="37"/>
      <c r="X57" s="35"/>
      <c r="Y57" s="43"/>
      <c r="Z57" s="36"/>
      <c r="AA57" s="62"/>
      <c r="AB57" s="251">
        <f>AF57*1.5</f>
        <v>108</v>
      </c>
      <c r="AC57" s="243"/>
      <c r="AD57" s="255">
        <f t="shared" si="0"/>
        <v>36</v>
      </c>
      <c r="AE57" s="256"/>
      <c r="AF57" s="243">
        <f t="shared" si="1"/>
        <v>72</v>
      </c>
      <c r="AG57" s="243"/>
      <c r="AH57" s="54">
        <v>28</v>
      </c>
      <c r="AI57" s="24"/>
      <c r="AJ57" s="242"/>
      <c r="AK57" s="243"/>
      <c r="AL57" s="243"/>
      <c r="AM57" s="244"/>
      <c r="AN57" s="245">
        <v>72</v>
      </c>
      <c r="AO57" s="240"/>
      <c r="AP57" s="240"/>
      <c r="AQ57" s="246"/>
      <c r="AR57" s="39"/>
      <c r="AS57" s="40"/>
      <c r="AT57" s="247"/>
      <c r="AU57" s="240"/>
      <c r="AV57" s="240"/>
      <c r="AW57" s="241"/>
    </row>
    <row r="58" spans="1:49" s="8" customFormat="1" ht="10.5" customHeight="1">
      <c r="A58" s="251" t="s">
        <v>130</v>
      </c>
      <c r="B58" s="243"/>
      <c r="C58" s="252"/>
      <c r="D58" s="416" t="s">
        <v>22</v>
      </c>
      <c r="E58" s="416"/>
      <c r="F58" s="416"/>
      <c r="G58" s="416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28"/>
      <c r="T58" s="35"/>
      <c r="U58" s="37"/>
      <c r="V58" s="36"/>
      <c r="W58" s="37"/>
      <c r="X58" s="35"/>
      <c r="Y58" s="72" t="s">
        <v>108</v>
      </c>
      <c r="Z58" s="36"/>
      <c r="AA58" s="62"/>
      <c r="AB58" s="251">
        <f>AF58*1.5</f>
        <v>102</v>
      </c>
      <c r="AC58" s="243"/>
      <c r="AD58" s="255">
        <f t="shared" si="0"/>
        <v>34</v>
      </c>
      <c r="AE58" s="256"/>
      <c r="AF58" s="243">
        <f t="shared" si="1"/>
        <v>68</v>
      </c>
      <c r="AG58" s="243"/>
      <c r="AH58" s="54">
        <v>48</v>
      </c>
      <c r="AI58" s="24"/>
      <c r="AJ58" s="242"/>
      <c r="AK58" s="243"/>
      <c r="AL58" s="243"/>
      <c r="AM58" s="244"/>
      <c r="AN58" s="245"/>
      <c r="AO58" s="240"/>
      <c r="AP58" s="240"/>
      <c r="AQ58" s="246"/>
      <c r="AR58" s="39"/>
      <c r="AS58" s="40">
        <v>68</v>
      </c>
      <c r="AT58" s="247"/>
      <c r="AU58" s="240"/>
      <c r="AV58" s="240"/>
      <c r="AW58" s="241"/>
    </row>
    <row r="59" spans="1:49" s="8" customFormat="1" ht="10.5" customHeight="1">
      <c r="A59" s="251" t="s">
        <v>131</v>
      </c>
      <c r="B59" s="243"/>
      <c r="C59" s="252"/>
      <c r="D59" s="416" t="s">
        <v>153</v>
      </c>
      <c r="E59" s="416"/>
      <c r="F59" s="416"/>
      <c r="G59" s="416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28"/>
      <c r="T59" s="35"/>
      <c r="U59" s="37"/>
      <c r="V59" s="36"/>
      <c r="W59" s="37"/>
      <c r="X59" s="63"/>
      <c r="Y59" s="72" t="s">
        <v>108</v>
      </c>
      <c r="Z59" s="59"/>
      <c r="AA59" s="62"/>
      <c r="AB59" s="251">
        <v>84</v>
      </c>
      <c r="AC59" s="243"/>
      <c r="AD59" s="255">
        <v>32</v>
      </c>
      <c r="AE59" s="256"/>
      <c r="AF59" s="243">
        <v>52</v>
      </c>
      <c r="AG59" s="243"/>
      <c r="AH59" s="54">
        <v>12</v>
      </c>
      <c r="AI59" s="24"/>
      <c r="AJ59" s="242"/>
      <c r="AK59" s="243"/>
      <c r="AL59" s="243"/>
      <c r="AM59" s="244"/>
      <c r="AN59" s="245"/>
      <c r="AO59" s="240"/>
      <c r="AP59" s="240"/>
      <c r="AQ59" s="246"/>
      <c r="AR59" s="39"/>
      <c r="AS59" s="40">
        <v>52</v>
      </c>
      <c r="AT59" s="247"/>
      <c r="AU59" s="240"/>
      <c r="AV59" s="240"/>
      <c r="AW59" s="241"/>
    </row>
    <row r="60" spans="1:49" s="7" customFormat="1" ht="10.5" customHeight="1">
      <c r="A60" s="251" t="s">
        <v>132</v>
      </c>
      <c r="B60" s="243"/>
      <c r="C60" s="252"/>
      <c r="D60" s="416" t="s">
        <v>135</v>
      </c>
      <c r="E60" s="416"/>
      <c r="F60" s="416"/>
      <c r="G60" s="416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28"/>
      <c r="T60" s="35"/>
      <c r="U60" s="37"/>
      <c r="V60" s="36"/>
      <c r="W60" s="37"/>
      <c r="X60" s="47"/>
      <c r="Y60" s="72"/>
      <c r="Z60" s="59" t="s">
        <v>108</v>
      </c>
      <c r="AA60" s="62"/>
      <c r="AB60" s="251">
        <v>196</v>
      </c>
      <c r="AC60" s="243"/>
      <c r="AD60" s="255">
        <f t="shared" si="0"/>
        <v>68</v>
      </c>
      <c r="AE60" s="256"/>
      <c r="AF60" s="243">
        <v>128</v>
      </c>
      <c r="AG60" s="243"/>
      <c r="AH60" s="54">
        <v>40</v>
      </c>
      <c r="AI60" s="24"/>
      <c r="AJ60" s="242"/>
      <c r="AK60" s="243"/>
      <c r="AL60" s="243"/>
      <c r="AM60" s="244"/>
      <c r="AN60" s="245"/>
      <c r="AO60" s="240"/>
      <c r="AP60" s="240"/>
      <c r="AQ60" s="246"/>
      <c r="AR60" s="39"/>
      <c r="AS60" s="40"/>
      <c r="AT60" s="247">
        <v>128</v>
      </c>
      <c r="AU60" s="240"/>
      <c r="AV60" s="240"/>
      <c r="AW60" s="241"/>
    </row>
    <row r="61" spans="1:49" s="8" customFormat="1" ht="10.5" customHeight="1">
      <c r="A61" s="251" t="s">
        <v>133</v>
      </c>
      <c r="B61" s="243"/>
      <c r="C61" s="252"/>
      <c r="D61" s="416" t="s">
        <v>154</v>
      </c>
      <c r="E61" s="416"/>
      <c r="F61" s="416"/>
      <c r="G61" s="416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28"/>
      <c r="T61" s="35"/>
      <c r="U61" s="37"/>
      <c r="V61" s="36"/>
      <c r="W61" s="37"/>
      <c r="X61" s="35"/>
      <c r="Y61" s="43"/>
      <c r="Z61" s="59" t="s">
        <v>109</v>
      </c>
      <c r="AA61" s="73"/>
      <c r="AB61" s="251">
        <v>100</v>
      </c>
      <c r="AC61" s="243"/>
      <c r="AD61" s="255">
        <f t="shared" si="0"/>
        <v>23</v>
      </c>
      <c r="AE61" s="256"/>
      <c r="AF61" s="243">
        <v>77</v>
      </c>
      <c r="AG61" s="243"/>
      <c r="AH61" s="54">
        <v>0</v>
      </c>
      <c r="AI61" s="24"/>
      <c r="AJ61" s="242"/>
      <c r="AK61" s="243"/>
      <c r="AL61" s="243"/>
      <c r="AM61" s="244"/>
      <c r="AN61" s="245"/>
      <c r="AO61" s="240"/>
      <c r="AP61" s="240"/>
      <c r="AQ61" s="246"/>
      <c r="AR61" s="39"/>
      <c r="AS61" s="40"/>
      <c r="AT61" s="247">
        <v>77</v>
      </c>
      <c r="AU61" s="240"/>
      <c r="AV61" s="240"/>
      <c r="AW61" s="241"/>
    </row>
    <row r="62" spans="1:49" s="8" customFormat="1" ht="20.25" customHeight="1">
      <c r="A62" s="643" t="s">
        <v>134</v>
      </c>
      <c r="B62" s="644"/>
      <c r="C62" s="645"/>
      <c r="D62" s="646" t="s">
        <v>32</v>
      </c>
      <c r="E62" s="416"/>
      <c r="F62" s="416"/>
      <c r="G62" s="416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647"/>
      <c r="S62" s="28"/>
      <c r="T62" s="35"/>
      <c r="U62" s="37"/>
      <c r="V62" s="36"/>
      <c r="W62" s="37"/>
      <c r="X62" s="35"/>
      <c r="Y62" s="72" t="s">
        <v>108</v>
      </c>
      <c r="Z62" s="59"/>
      <c r="AA62" s="73"/>
      <c r="AB62" s="260">
        <v>120</v>
      </c>
      <c r="AC62" s="261"/>
      <c r="AD62" s="262">
        <v>40</v>
      </c>
      <c r="AE62" s="263"/>
      <c r="AF62" s="261">
        <v>80</v>
      </c>
      <c r="AG62" s="261"/>
      <c r="AH62" s="172">
        <v>8</v>
      </c>
      <c r="AI62" s="67"/>
      <c r="AJ62" s="442"/>
      <c r="AK62" s="419"/>
      <c r="AL62" s="421"/>
      <c r="AM62" s="427"/>
      <c r="AN62" s="426"/>
      <c r="AO62" s="414"/>
      <c r="AP62" s="418"/>
      <c r="AQ62" s="638"/>
      <c r="AR62" s="57">
        <v>52</v>
      </c>
      <c r="AS62" s="58">
        <v>28</v>
      </c>
      <c r="AT62" s="426"/>
      <c r="AU62" s="414"/>
      <c r="AV62" s="418"/>
      <c r="AW62" s="638"/>
    </row>
    <row r="63" spans="1:49" s="8" customFormat="1" ht="10.5" customHeight="1" thickBot="1">
      <c r="A63" s="393" t="s">
        <v>46</v>
      </c>
      <c r="B63" s="394"/>
      <c r="C63" s="395"/>
      <c r="D63" s="422" t="s">
        <v>47</v>
      </c>
      <c r="E63" s="423"/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3"/>
      <c r="Q63" s="423"/>
      <c r="R63" s="423"/>
      <c r="S63" s="238">
        <v>7</v>
      </c>
      <c r="T63" s="174" t="s">
        <v>277</v>
      </c>
      <c r="U63" s="175" t="s">
        <v>192</v>
      </c>
      <c r="V63" s="174">
        <v>0</v>
      </c>
      <c r="W63" s="175" t="s">
        <v>225</v>
      </c>
      <c r="X63" s="176" t="s">
        <v>236</v>
      </c>
      <c r="Y63" s="177" t="s">
        <v>293</v>
      </c>
      <c r="Z63" s="174" t="s">
        <v>236</v>
      </c>
      <c r="AA63" s="175" t="s">
        <v>296</v>
      </c>
      <c r="AB63" s="428">
        <f>SUM(AB64+AB68+AB87+AB90+AB93+AB96+AB99)</f>
        <v>2809</v>
      </c>
      <c r="AC63" s="429"/>
      <c r="AD63" s="430">
        <f>AD65+AD69+AD76+AD82+AD85+AD87+AD90+AD93+AD96+AD99</f>
        <v>922</v>
      </c>
      <c r="AE63" s="430"/>
      <c r="AF63" s="394">
        <f>SUM(AF64+AF68+AF87+AF90+AF93+AF96+AF99)</f>
        <v>1887</v>
      </c>
      <c r="AG63" s="394"/>
      <c r="AH63" s="145">
        <v>1212</v>
      </c>
      <c r="AI63" s="145">
        <v>20</v>
      </c>
      <c r="AJ63" s="425">
        <f>SUM(AJ64+AJ68+AJ87+AJ90+AJ93+AJ96+AJ99)</f>
        <v>114</v>
      </c>
      <c r="AK63" s="394"/>
      <c r="AL63" s="425">
        <f>SUM(AL64+AL68+AL87+AL90+AL93+AL96+AL99)</f>
        <v>174</v>
      </c>
      <c r="AM63" s="394"/>
      <c r="AN63" s="393">
        <f>SUM(AN64+AN68+AN87+AN90+AN93+AN96+AN99)</f>
        <v>70</v>
      </c>
      <c r="AO63" s="394"/>
      <c r="AP63" s="425">
        <f>AP64+AP68+AP87+AP90+AP93+AP96+AP99</f>
        <v>389</v>
      </c>
      <c r="AQ63" s="441"/>
      <c r="AR63" s="46">
        <f>AR64+AR68+AR87+AR90+AR93+AR96+AR99</f>
        <v>303</v>
      </c>
      <c r="AS63" s="178">
        <f>AS64+AS68+AS87+AS90+AS93+AS96+AS99</f>
        <v>362</v>
      </c>
      <c r="AT63" s="424">
        <f>AT64+AT68+AT87+AT90+AT93+AT96+AT99</f>
        <v>221</v>
      </c>
      <c r="AU63" s="425"/>
      <c r="AV63" s="441">
        <f>AV64+AV68+AV76+AV82+AV85+AV87+AV90+AV93+AV96+AV99</f>
        <v>254</v>
      </c>
      <c r="AW63" s="425"/>
    </row>
    <row r="64" spans="1:49" s="8" customFormat="1" ht="13.5" customHeight="1" thickBot="1">
      <c r="A64" s="433" t="s">
        <v>48</v>
      </c>
      <c r="B64" s="434"/>
      <c r="C64" s="435"/>
      <c r="D64" s="436" t="s">
        <v>156</v>
      </c>
      <c r="E64" s="436"/>
      <c r="F64" s="436"/>
      <c r="G64" s="436"/>
      <c r="H64" s="436"/>
      <c r="I64" s="436"/>
      <c r="J64" s="436"/>
      <c r="K64" s="436"/>
      <c r="L64" s="436"/>
      <c r="M64" s="436"/>
      <c r="N64" s="436"/>
      <c r="O64" s="436"/>
      <c r="P64" s="436"/>
      <c r="Q64" s="436"/>
      <c r="R64" s="436"/>
      <c r="S64" s="449" t="s">
        <v>230</v>
      </c>
      <c r="T64" s="152">
        <v>0</v>
      </c>
      <c r="U64" s="180">
        <v>0</v>
      </c>
      <c r="V64" s="148">
        <v>0</v>
      </c>
      <c r="W64" s="150" t="s">
        <v>192</v>
      </c>
      <c r="X64" s="155">
        <v>0</v>
      </c>
      <c r="Y64" s="167">
        <v>0</v>
      </c>
      <c r="Z64" s="152">
        <v>0</v>
      </c>
      <c r="AA64" s="180">
        <v>0</v>
      </c>
      <c r="AB64" s="446">
        <f>AF64*1.5</f>
        <v>393</v>
      </c>
      <c r="AC64" s="447"/>
      <c r="AD64" s="394">
        <f>AD65</f>
        <v>131</v>
      </c>
      <c r="AE64" s="394"/>
      <c r="AF64" s="394">
        <f>AF65</f>
        <v>262</v>
      </c>
      <c r="AG64" s="394"/>
      <c r="AH64" s="178">
        <f>AH65</f>
        <v>126</v>
      </c>
      <c r="AI64" s="146">
        <v>0</v>
      </c>
      <c r="AJ64" s="431">
        <v>0</v>
      </c>
      <c r="AK64" s="432"/>
      <c r="AL64" s="432">
        <v>0</v>
      </c>
      <c r="AM64" s="444"/>
      <c r="AN64" s="445">
        <f>AN65</f>
        <v>70</v>
      </c>
      <c r="AO64" s="440"/>
      <c r="AP64" s="439">
        <f>AP65</f>
        <v>192</v>
      </c>
      <c r="AQ64" s="440"/>
      <c r="AR64" s="181">
        <v>0</v>
      </c>
      <c r="AS64" s="183">
        <v>0</v>
      </c>
      <c r="AT64" s="439">
        <v>0</v>
      </c>
      <c r="AU64" s="440"/>
      <c r="AV64" s="440">
        <v>0</v>
      </c>
      <c r="AW64" s="443"/>
    </row>
    <row r="65" spans="1:49" s="8" customFormat="1" ht="14.25" customHeight="1" thickBot="1">
      <c r="A65" s="251" t="s">
        <v>49</v>
      </c>
      <c r="B65" s="243"/>
      <c r="C65" s="252"/>
      <c r="D65" s="253" t="s">
        <v>157</v>
      </c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450"/>
      <c r="T65" s="36"/>
      <c r="U65" s="35"/>
      <c r="V65" s="184"/>
      <c r="W65" s="60" t="s">
        <v>108</v>
      </c>
      <c r="X65" s="35"/>
      <c r="Y65" s="43"/>
      <c r="Z65" s="36"/>
      <c r="AA65" s="62"/>
      <c r="AB65" s="251">
        <f>AF65*1.5</f>
        <v>393</v>
      </c>
      <c r="AC65" s="243"/>
      <c r="AD65" s="242">
        <f>AB65-AF65</f>
        <v>131</v>
      </c>
      <c r="AE65" s="243"/>
      <c r="AF65" s="243">
        <f>SUM(AJ65:AW65)</f>
        <v>262</v>
      </c>
      <c r="AG65" s="243"/>
      <c r="AH65" s="54">
        <v>126</v>
      </c>
      <c r="AI65" s="24"/>
      <c r="AJ65" s="452">
        <v>0</v>
      </c>
      <c r="AK65" s="453"/>
      <c r="AL65" s="453">
        <v>0</v>
      </c>
      <c r="AM65" s="456"/>
      <c r="AN65" s="437">
        <v>70</v>
      </c>
      <c r="AO65" s="438"/>
      <c r="AP65" s="438">
        <v>192</v>
      </c>
      <c r="AQ65" s="454"/>
      <c r="AR65" s="185">
        <v>0</v>
      </c>
      <c r="AS65" s="186">
        <v>0</v>
      </c>
      <c r="AT65" s="455">
        <v>0</v>
      </c>
      <c r="AU65" s="438"/>
      <c r="AV65" s="438"/>
      <c r="AW65" s="451"/>
    </row>
    <row r="66" spans="1:49" s="8" customFormat="1" ht="12" customHeight="1">
      <c r="A66" s="260" t="s">
        <v>116</v>
      </c>
      <c r="B66" s="261"/>
      <c r="C66" s="457"/>
      <c r="D66" s="458" t="s">
        <v>251</v>
      </c>
      <c r="E66" s="459"/>
      <c r="F66" s="459"/>
      <c r="G66" s="459"/>
      <c r="H66" s="459"/>
      <c r="I66" s="459"/>
      <c r="J66" s="459"/>
      <c r="K66" s="459"/>
      <c r="L66" s="459"/>
      <c r="M66" s="459"/>
      <c r="N66" s="459"/>
      <c r="O66" s="459"/>
      <c r="P66" s="459"/>
      <c r="Q66" s="459"/>
      <c r="R66" s="459"/>
      <c r="S66" s="450"/>
      <c r="T66" s="35"/>
      <c r="U66" s="37"/>
      <c r="V66" s="36"/>
      <c r="W66" s="460" t="s">
        <v>108</v>
      </c>
      <c r="X66" s="35"/>
      <c r="Y66" s="43"/>
      <c r="Z66" s="36"/>
      <c r="AA66" s="62"/>
      <c r="AB66" s="251">
        <v>36</v>
      </c>
      <c r="AC66" s="243"/>
      <c r="AD66" s="255">
        <v>0</v>
      </c>
      <c r="AE66" s="256"/>
      <c r="AF66" s="243">
        <f>SUM(AJ66:AW66)</f>
        <v>36</v>
      </c>
      <c r="AG66" s="243"/>
      <c r="AH66" s="41">
        <v>36</v>
      </c>
      <c r="AI66" s="54"/>
      <c r="AJ66" s="448"/>
      <c r="AK66" s="255"/>
      <c r="AL66" s="448"/>
      <c r="AM66" s="256"/>
      <c r="AN66" s="468"/>
      <c r="AO66" s="465"/>
      <c r="AP66" s="465">
        <v>36</v>
      </c>
      <c r="AQ66" s="466"/>
      <c r="AR66" s="187"/>
      <c r="AS66" s="188"/>
      <c r="AT66" s="467"/>
      <c r="AU66" s="465"/>
      <c r="AV66" s="465"/>
      <c r="AW66" s="469"/>
    </row>
    <row r="67" spans="1:49" s="8" customFormat="1" ht="23.25" customHeight="1" thickBot="1">
      <c r="A67" s="251" t="s">
        <v>220</v>
      </c>
      <c r="B67" s="243"/>
      <c r="C67" s="252"/>
      <c r="D67" s="493" t="s">
        <v>252</v>
      </c>
      <c r="E67" s="494"/>
      <c r="F67" s="494"/>
      <c r="G67" s="494"/>
      <c r="H67" s="494"/>
      <c r="I67" s="494"/>
      <c r="J67" s="494"/>
      <c r="K67" s="494"/>
      <c r="L67" s="494"/>
      <c r="M67" s="494"/>
      <c r="N67" s="494"/>
      <c r="O67" s="494"/>
      <c r="P67" s="494"/>
      <c r="Q67" s="494"/>
      <c r="R67" s="495"/>
      <c r="S67" s="363"/>
      <c r="T67" s="35"/>
      <c r="U67" s="37"/>
      <c r="V67" s="36"/>
      <c r="W67" s="461"/>
      <c r="X67" s="35"/>
      <c r="Y67" s="43"/>
      <c r="Z67" s="36"/>
      <c r="AA67" s="62"/>
      <c r="AB67" s="260">
        <v>36</v>
      </c>
      <c r="AC67" s="261"/>
      <c r="AD67" s="262">
        <f t="shared" si="0"/>
        <v>0</v>
      </c>
      <c r="AE67" s="263"/>
      <c r="AF67" s="261">
        <f>SUM(AJ67:AW67)</f>
        <v>36</v>
      </c>
      <c r="AG67" s="261"/>
      <c r="AH67" s="172">
        <v>36</v>
      </c>
      <c r="AI67" s="67"/>
      <c r="AJ67" s="419"/>
      <c r="AK67" s="261"/>
      <c r="AL67" s="419"/>
      <c r="AM67" s="421"/>
      <c r="AN67" s="417"/>
      <c r="AO67" s="415"/>
      <c r="AP67" s="415">
        <v>36</v>
      </c>
      <c r="AQ67" s="418"/>
      <c r="AR67" s="57"/>
      <c r="AS67" s="58"/>
      <c r="AT67" s="414"/>
      <c r="AU67" s="415"/>
      <c r="AV67" s="415"/>
      <c r="AW67" s="420"/>
    </row>
    <row r="68" spans="1:49" s="8" customFormat="1" ht="17.25" customHeight="1" thickBot="1">
      <c r="A68" s="433" t="s">
        <v>50</v>
      </c>
      <c r="B68" s="434"/>
      <c r="C68" s="435"/>
      <c r="D68" s="396" t="s">
        <v>158</v>
      </c>
      <c r="E68" s="397"/>
      <c r="F68" s="397"/>
      <c r="G68" s="397"/>
      <c r="H68" s="397"/>
      <c r="I68" s="397"/>
      <c r="J68" s="397"/>
      <c r="K68" s="397"/>
      <c r="L68" s="397"/>
      <c r="M68" s="397"/>
      <c r="N68" s="397"/>
      <c r="O68" s="397"/>
      <c r="P68" s="397"/>
      <c r="Q68" s="397"/>
      <c r="R68" s="397"/>
      <c r="S68" s="449" t="s">
        <v>231</v>
      </c>
      <c r="T68" s="46">
        <v>0</v>
      </c>
      <c r="U68" s="189">
        <v>0</v>
      </c>
      <c r="V68" s="46">
        <v>0</v>
      </c>
      <c r="W68" s="175" t="s">
        <v>191</v>
      </c>
      <c r="X68" s="176" t="s">
        <v>192</v>
      </c>
      <c r="Y68" s="177" t="s">
        <v>293</v>
      </c>
      <c r="Z68" s="46">
        <v>0</v>
      </c>
      <c r="AA68" s="189">
        <v>0</v>
      </c>
      <c r="AB68" s="428">
        <f>AB69+AB76+AB82+AB85</f>
        <v>1262</v>
      </c>
      <c r="AC68" s="429"/>
      <c r="AD68" s="429">
        <f>AD69+AD76+AD82+AD85</f>
        <v>400</v>
      </c>
      <c r="AE68" s="429"/>
      <c r="AF68" s="447">
        <f>AF69+AF76+AF82+AF85</f>
        <v>862</v>
      </c>
      <c r="AG68" s="447"/>
      <c r="AH68" s="47">
        <v>572</v>
      </c>
      <c r="AI68" s="190">
        <v>20</v>
      </c>
      <c r="AJ68" s="431">
        <v>0</v>
      </c>
      <c r="AK68" s="432"/>
      <c r="AL68" s="432">
        <v>0</v>
      </c>
      <c r="AM68" s="444"/>
      <c r="AN68" s="445">
        <v>0</v>
      </c>
      <c r="AO68" s="440"/>
      <c r="AP68" s="440">
        <f>AP69+AP76+AP85</f>
        <v>197</v>
      </c>
      <c r="AQ68" s="443"/>
      <c r="AR68" s="182">
        <f>AR69+AR76+AR82+AR85</f>
        <v>303</v>
      </c>
      <c r="AS68" s="183">
        <f>AS69+AS76+AS82+AS85</f>
        <v>362</v>
      </c>
      <c r="AT68" s="462">
        <f>AT69+AT76+AT85</f>
        <v>0</v>
      </c>
      <c r="AU68" s="439"/>
      <c r="AV68" s="470">
        <f>AV69+AV76+AV85</f>
        <v>0</v>
      </c>
      <c r="AW68" s="471"/>
    </row>
    <row r="69" spans="1:49" s="8" customFormat="1" ht="19.5" customHeight="1">
      <c r="A69" s="474" t="s">
        <v>51</v>
      </c>
      <c r="B69" s="475"/>
      <c r="C69" s="476"/>
      <c r="D69" s="410" t="s">
        <v>159</v>
      </c>
      <c r="E69" s="411"/>
      <c r="F69" s="411"/>
      <c r="G69" s="411"/>
      <c r="H69" s="411"/>
      <c r="I69" s="411"/>
      <c r="J69" s="411"/>
      <c r="K69" s="411"/>
      <c r="L69" s="411"/>
      <c r="M69" s="411"/>
      <c r="N69" s="411"/>
      <c r="O69" s="411"/>
      <c r="P69" s="411"/>
      <c r="Q69" s="411"/>
      <c r="R69" s="411"/>
      <c r="S69" s="450"/>
      <c r="T69" s="27"/>
      <c r="U69" s="24"/>
      <c r="V69" s="59"/>
      <c r="W69" s="24"/>
      <c r="X69" s="47"/>
      <c r="Y69" s="72" t="s">
        <v>110</v>
      </c>
      <c r="Z69" s="59"/>
      <c r="AA69" s="42"/>
      <c r="AB69" s="428">
        <f>SUM(AB70:AC74)</f>
        <v>479</v>
      </c>
      <c r="AC69" s="429"/>
      <c r="AD69" s="477">
        <f t="shared" si="0"/>
        <v>151</v>
      </c>
      <c r="AE69" s="478"/>
      <c r="AF69" s="447">
        <f>SUM(AF70:AG74)</f>
        <v>328</v>
      </c>
      <c r="AG69" s="447"/>
      <c r="AH69" s="38">
        <f>SUM(AH70:AH74)</f>
        <v>214</v>
      </c>
      <c r="AI69" s="172"/>
      <c r="AJ69" s="479">
        <v>0</v>
      </c>
      <c r="AK69" s="480"/>
      <c r="AL69" s="480">
        <v>0</v>
      </c>
      <c r="AM69" s="654"/>
      <c r="AN69" s="653">
        <v>0</v>
      </c>
      <c r="AO69" s="472"/>
      <c r="AP69" s="472">
        <f>SUM(AP70:AQ74)</f>
        <v>134</v>
      </c>
      <c r="AQ69" s="473"/>
      <c r="AR69" s="77">
        <f>SUM(AR70:AR74)</f>
        <v>90</v>
      </c>
      <c r="AS69" s="77">
        <f>SUM(AS70:AS74)</f>
        <v>104</v>
      </c>
      <c r="AT69" s="463">
        <f>SUM(AT70:AU74)</f>
        <v>0</v>
      </c>
      <c r="AU69" s="481"/>
      <c r="AV69" s="463">
        <f>SUM(AV70:AW74)</f>
        <v>0</v>
      </c>
      <c r="AW69" s="464"/>
    </row>
    <row r="70" spans="1:49" s="8" customFormat="1" ht="12.75" customHeight="1">
      <c r="A70" s="482"/>
      <c r="B70" s="483"/>
      <c r="C70" s="484"/>
      <c r="D70" s="485" t="s">
        <v>263</v>
      </c>
      <c r="E70" s="485"/>
      <c r="F70" s="485"/>
      <c r="G70" s="485"/>
      <c r="H70" s="485"/>
      <c r="I70" s="485"/>
      <c r="J70" s="485"/>
      <c r="K70" s="485"/>
      <c r="L70" s="485"/>
      <c r="M70" s="485"/>
      <c r="N70" s="485"/>
      <c r="O70" s="485"/>
      <c r="P70" s="485"/>
      <c r="Q70" s="485"/>
      <c r="R70" s="485"/>
      <c r="S70" s="450"/>
      <c r="T70" s="27"/>
      <c r="U70" s="24"/>
      <c r="V70" s="23"/>
      <c r="W70" s="60"/>
      <c r="X70" s="80"/>
      <c r="Y70" s="72"/>
      <c r="Z70" s="59"/>
      <c r="AA70" s="42"/>
      <c r="AB70" s="486">
        <v>189</v>
      </c>
      <c r="AC70" s="487"/>
      <c r="AD70" s="488">
        <f t="shared" si="0"/>
        <v>55</v>
      </c>
      <c r="AE70" s="489"/>
      <c r="AF70" s="261">
        <f>SUM(AJ70:AW70)</f>
        <v>134</v>
      </c>
      <c r="AG70" s="261"/>
      <c r="AH70" s="67">
        <v>90</v>
      </c>
      <c r="AI70" s="172"/>
      <c r="AJ70" s="260"/>
      <c r="AK70" s="261"/>
      <c r="AL70" s="261"/>
      <c r="AM70" s="421"/>
      <c r="AN70" s="417"/>
      <c r="AO70" s="415"/>
      <c r="AP70" s="415">
        <v>134</v>
      </c>
      <c r="AQ70" s="418"/>
      <c r="AR70" s="57"/>
      <c r="AS70" s="58"/>
      <c r="AT70" s="414"/>
      <c r="AU70" s="415"/>
      <c r="AV70" s="415"/>
      <c r="AW70" s="420"/>
    </row>
    <row r="71" spans="1:49" s="8" customFormat="1" ht="22.5" customHeight="1">
      <c r="A71" s="482"/>
      <c r="B71" s="483"/>
      <c r="C71" s="484"/>
      <c r="D71" s="485" t="s">
        <v>264</v>
      </c>
      <c r="E71" s="485"/>
      <c r="F71" s="485"/>
      <c r="G71" s="485"/>
      <c r="H71" s="485"/>
      <c r="I71" s="485"/>
      <c r="J71" s="485"/>
      <c r="K71" s="485"/>
      <c r="L71" s="485"/>
      <c r="M71" s="485"/>
      <c r="N71" s="485"/>
      <c r="O71" s="485"/>
      <c r="P71" s="485"/>
      <c r="Q71" s="485"/>
      <c r="R71" s="485"/>
      <c r="S71" s="450"/>
      <c r="T71" s="27"/>
      <c r="U71" s="24"/>
      <c r="V71" s="23"/>
      <c r="W71" s="73"/>
      <c r="X71" s="35"/>
      <c r="Y71" s="43"/>
      <c r="Z71" s="36"/>
      <c r="AA71" s="42"/>
      <c r="AB71" s="486">
        <v>134</v>
      </c>
      <c r="AC71" s="487"/>
      <c r="AD71" s="488">
        <f t="shared" si="0"/>
        <v>44</v>
      </c>
      <c r="AE71" s="489"/>
      <c r="AF71" s="261">
        <v>90</v>
      </c>
      <c r="AG71" s="261"/>
      <c r="AH71" s="67">
        <v>52</v>
      </c>
      <c r="AI71" s="172"/>
      <c r="AJ71" s="260"/>
      <c r="AK71" s="261"/>
      <c r="AL71" s="261"/>
      <c r="AM71" s="421"/>
      <c r="AN71" s="417"/>
      <c r="AO71" s="415"/>
      <c r="AP71" s="415"/>
      <c r="AQ71" s="418"/>
      <c r="AR71" s="57">
        <v>90</v>
      </c>
      <c r="AS71" s="58"/>
      <c r="AT71" s="414"/>
      <c r="AU71" s="415"/>
      <c r="AV71" s="415"/>
      <c r="AW71" s="420"/>
    </row>
    <row r="72" spans="1:49" s="8" customFormat="1" ht="11.25" customHeight="1">
      <c r="A72" s="482"/>
      <c r="B72" s="483"/>
      <c r="C72" s="484"/>
      <c r="D72" s="485" t="s">
        <v>265</v>
      </c>
      <c r="E72" s="485"/>
      <c r="F72" s="485"/>
      <c r="G72" s="485"/>
      <c r="H72" s="485"/>
      <c r="I72" s="485"/>
      <c r="J72" s="485"/>
      <c r="K72" s="485"/>
      <c r="L72" s="485"/>
      <c r="M72" s="485"/>
      <c r="N72" s="485"/>
      <c r="O72" s="485"/>
      <c r="P72" s="485"/>
      <c r="Q72" s="485"/>
      <c r="R72" s="485"/>
      <c r="S72" s="450"/>
      <c r="T72" s="27"/>
      <c r="U72" s="24"/>
      <c r="V72" s="23"/>
      <c r="W72" s="73"/>
      <c r="X72" s="35"/>
      <c r="Y72" s="43"/>
      <c r="Z72" s="36"/>
      <c r="AA72" s="42"/>
      <c r="AB72" s="486">
        <v>48</v>
      </c>
      <c r="AC72" s="487"/>
      <c r="AD72" s="488">
        <f t="shared" si="0"/>
        <v>16</v>
      </c>
      <c r="AE72" s="489"/>
      <c r="AF72" s="261">
        <f>SUM(AJ72:AW72)</f>
        <v>32</v>
      </c>
      <c r="AG72" s="261"/>
      <c r="AH72" s="67">
        <v>24</v>
      </c>
      <c r="AI72" s="172"/>
      <c r="AJ72" s="260"/>
      <c r="AK72" s="261"/>
      <c r="AL72" s="261"/>
      <c r="AM72" s="421"/>
      <c r="AN72" s="417"/>
      <c r="AO72" s="415"/>
      <c r="AP72" s="415"/>
      <c r="AQ72" s="418"/>
      <c r="AR72" s="57"/>
      <c r="AS72" s="58">
        <v>32</v>
      </c>
      <c r="AT72" s="414"/>
      <c r="AU72" s="415"/>
      <c r="AV72" s="415"/>
      <c r="AW72" s="420"/>
    </row>
    <row r="73" spans="1:49" s="8" customFormat="1" ht="12" customHeight="1">
      <c r="A73" s="482"/>
      <c r="B73" s="483"/>
      <c r="C73" s="484"/>
      <c r="D73" s="485" t="s">
        <v>266</v>
      </c>
      <c r="E73" s="485"/>
      <c r="F73" s="485"/>
      <c r="G73" s="485"/>
      <c r="H73" s="485"/>
      <c r="I73" s="485"/>
      <c r="J73" s="485"/>
      <c r="K73" s="485"/>
      <c r="L73" s="485"/>
      <c r="M73" s="485"/>
      <c r="N73" s="485"/>
      <c r="O73" s="485"/>
      <c r="P73" s="485"/>
      <c r="Q73" s="485"/>
      <c r="R73" s="485"/>
      <c r="S73" s="450"/>
      <c r="T73" s="27"/>
      <c r="U73" s="24"/>
      <c r="V73" s="23"/>
      <c r="W73" s="73"/>
      <c r="X73" s="35"/>
      <c r="Y73" s="43"/>
      <c r="Z73" s="36"/>
      <c r="AA73" s="42"/>
      <c r="AB73" s="486">
        <v>48</v>
      </c>
      <c r="AC73" s="487"/>
      <c r="AD73" s="488">
        <f t="shared" si="0"/>
        <v>16</v>
      </c>
      <c r="AE73" s="489"/>
      <c r="AF73" s="261">
        <f>SUM(AJ73:AW73)</f>
        <v>32</v>
      </c>
      <c r="AG73" s="261"/>
      <c r="AH73" s="67">
        <v>24</v>
      </c>
      <c r="AI73" s="172"/>
      <c r="AJ73" s="260"/>
      <c r="AK73" s="261"/>
      <c r="AL73" s="261"/>
      <c r="AM73" s="421"/>
      <c r="AN73" s="417"/>
      <c r="AO73" s="415"/>
      <c r="AP73" s="415"/>
      <c r="AQ73" s="418"/>
      <c r="AR73" s="57"/>
      <c r="AS73" s="58">
        <v>32</v>
      </c>
      <c r="AT73" s="414"/>
      <c r="AU73" s="415"/>
      <c r="AV73" s="415"/>
      <c r="AW73" s="420"/>
    </row>
    <row r="74" spans="1:49" s="8" customFormat="1" ht="12" customHeight="1">
      <c r="A74" s="482"/>
      <c r="B74" s="483"/>
      <c r="C74" s="484"/>
      <c r="D74" s="485" t="s">
        <v>267</v>
      </c>
      <c r="E74" s="485"/>
      <c r="F74" s="485"/>
      <c r="G74" s="485"/>
      <c r="H74" s="485"/>
      <c r="I74" s="485"/>
      <c r="J74" s="485"/>
      <c r="K74" s="485"/>
      <c r="L74" s="485"/>
      <c r="M74" s="485"/>
      <c r="N74" s="485"/>
      <c r="O74" s="485"/>
      <c r="P74" s="485"/>
      <c r="Q74" s="485"/>
      <c r="R74" s="485"/>
      <c r="S74" s="450"/>
      <c r="T74" s="27"/>
      <c r="U74" s="24"/>
      <c r="V74" s="23"/>
      <c r="W74" s="73"/>
      <c r="X74" s="35"/>
      <c r="Y74" s="43"/>
      <c r="Z74" s="36"/>
      <c r="AA74" s="42"/>
      <c r="AB74" s="486">
        <v>60</v>
      </c>
      <c r="AC74" s="487"/>
      <c r="AD74" s="488">
        <f t="shared" si="0"/>
        <v>20</v>
      </c>
      <c r="AE74" s="489"/>
      <c r="AF74" s="261">
        <f>SUM(AJ74:AW74)</f>
        <v>40</v>
      </c>
      <c r="AG74" s="261"/>
      <c r="AH74" s="67">
        <v>24</v>
      </c>
      <c r="AI74" s="172"/>
      <c r="AJ74" s="260"/>
      <c r="AK74" s="261"/>
      <c r="AL74" s="261"/>
      <c r="AM74" s="421"/>
      <c r="AN74" s="417"/>
      <c r="AO74" s="415"/>
      <c r="AP74" s="415"/>
      <c r="AQ74" s="418"/>
      <c r="AR74" s="57"/>
      <c r="AS74" s="58">
        <v>40</v>
      </c>
      <c r="AT74" s="414"/>
      <c r="AU74" s="415"/>
      <c r="AV74" s="415"/>
      <c r="AW74" s="420"/>
    </row>
    <row r="75" spans="1:49" s="8" customFormat="1" ht="24" customHeight="1">
      <c r="A75" s="260" t="s">
        <v>115</v>
      </c>
      <c r="B75" s="261"/>
      <c r="C75" s="457"/>
      <c r="D75" s="493" t="s">
        <v>250</v>
      </c>
      <c r="E75" s="494"/>
      <c r="F75" s="494"/>
      <c r="G75" s="494"/>
      <c r="H75" s="494"/>
      <c r="I75" s="494"/>
      <c r="J75" s="494"/>
      <c r="K75" s="494"/>
      <c r="L75" s="494"/>
      <c r="M75" s="494"/>
      <c r="N75" s="494"/>
      <c r="O75" s="494"/>
      <c r="P75" s="494"/>
      <c r="Q75" s="494"/>
      <c r="R75" s="495"/>
      <c r="S75" s="450"/>
      <c r="T75" s="27"/>
      <c r="U75" s="24"/>
      <c r="V75" s="23"/>
      <c r="W75" s="37"/>
      <c r="X75" s="184" t="s">
        <v>108</v>
      </c>
      <c r="Y75" s="41"/>
      <c r="Z75" s="23"/>
      <c r="AA75" s="191"/>
      <c r="AB75" s="260">
        <v>180</v>
      </c>
      <c r="AC75" s="261"/>
      <c r="AD75" s="262">
        <v>0</v>
      </c>
      <c r="AE75" s="263"/>
      <c r="AF75" s="261">
        <v>180</v>
      </c>
      <c r="AG75" s="261"/>
      <c r="AH75" s="172">
        <v>180</v>
      </c>
      <c r="AI75" s="172"/>
      <c r="AJ75" s="505"/>
      <c r="AK75" s="506"/>
      <c r="AL75" s="506"/>
      <c r="AM75" s="507"/>
      <c r="AN75" s="516"/>
      <c r="AO75" s="500"/>
      <c r="AP75" s="415">
        <v>108</v>
      </c>
      <c r="AQ75" s="418"/>
      <c r="AR75" s="57">
        <v>72</v>
      </c>
      <c r="AS75" s="58"/>
      <c r="AT75" s="528"/>
      <c r="AU75" s="500"/>
      <c r="AV75" s="500"/>
      <c r="AW75" s="501"/>
    </row>
    <row r="76" spans="1:49" s="8" customFormat="1" ht="10.5" customHeight="1">
      <c r="A76" s="474" t="s">
        <v>118</v>
      </c>
      <c r="B76" s="475"/>
      <c r="C76" s="476"/>
      <c r="D76" s="490" t="s">
        <v>160</v>
      </c>
      <c r="E76" s="490"/>
      <c r="F76" s="490"/>
      <c r="G76" s="490"/>
      <c r="H76" s="490"/>
      <c r="I76" s="490"/>
      <c r="J76" s="490"/>
      <c r="K76" s="490"/>
      <c r="L76" s="490"/>
      <c r="M76" s="490"/>
      <c r="N76" s="490"/>
      <c r="O76" s="490"/>
      <c r="P76" s="490"/>
      <c r="Q76" s="490"/>
      <c r="R76" s="490"/>
      <c r="S76" s="450"/>
      <c r="T76" s="152"/>
      <c r="U76" s="180"/>
      <c r="V76" s="152"/>
      <c r="W76" s="180"/>
      <c r="X76" s="178"/>
      <c r="Y76" s="72" t="s">
        <v>110</v>
      </c>
      <c r="Z76" s="46"/>
      <c r="AA76" s="175"/>
      <c r="AB76" s="407">
        <v>354</v>
      </c>
      <c r="AC76" s="408"/>
      <c r="AD76" s="491">
        <f t="shared" si="0"/>
        <v>118</v>
      </c>
      <c r="AE76" s="492"/>
      <c r="AF76" s="491">
        <v>236</v>
      </c>
      <c r="AG76" s="491"/>
      <c r="AH76" s="194">
        <v>120</v>
      </c>
      <c r="AI76" s="43"/>
      <c r="AJ76" s="407">
        <v>0</v>
      </c>
      <c r="AK76" s="408"/>
      <c r="AL76" s="408">
        <v>0</v>
      </c>
      <c r="AM76" s="496"/>
      <c r="AN76" s="502">
        <f>SUM(AN77:AO79)</f>
        <v>0</v>
      </c>
      <c r="AO76" s="503"/>
      <c r="AP76" s="503">
        <f>SUM(AP77:AQ79)</f>
        <v>63</v>
      </c>
      <c r="AQ76" s="504"/>
      <c r="AR76" s="195">
        <f>SUM(AR77:AR79)</f>
        <v>109</v>
      </c>
      <c r="AS76" s="196">
        <f>SUM(AS77:AS79)</f>
        <v>64</v>
      </c>
      <c r="AT76" s="502">
        <f>SUM(AT77:AU79)</f>
        <v>0</v>
      </c>
      <c r="AU76" s="503"/>
      <c r="AV76" s="498">
        <f>SUM(AV77:AW79)</f>
        <v>0</v>
      </c>
      <c r="AW76" s="499"/>
    </row>
    <row r="77" spans="1:49" s="8" customFormat="1" ht="21" customHeight="1">
      <c r="A77" s="482"/>
      <c r="B77" s="483"/>
      <c r="C77" s="484"/>
      <c r="D77" s="485" t="s">
        <v>268</v>
      </c>
      <c r="E77" s="485"/>
      <c r="F77" s="485"/>
      <c r="G77" s="485"/>
      <c r="H77" s="485"/>
      <c r="I77" s="485"/>
      <c r="J77" s="485"/>
      <c r="K77" s="485"/>
      <c r="L77" s="485"/>
      <c r="M77" s="485"/>
      <c r="N77" s="485"/>
      <c r="O77" s="485"/>
      <c r="P77" s="485"/>
      <c r="Q77" s="485"/>
      <c r="R77" s="485"/>
      <c r="S77" s="450"/>
      <c r="T77" s="27"/>
      <c r="U77" s="24"/>
      <c r="V77" s="23"/>
      <c r="W77" s="24"/>
      <c r="X77" s="63"/>
      <c r="Y77" s="72"/>
      <c r="Z77" s="59"/>
      <c r="AA77" s="62"/>
      <c r="AB77" s="260">
        <f>AF77*1.5</f>
        <v>258</v>
      </c>
      <c r="AC77" s="261"/>
      <c r="AD77" s="262">
        <f t="shared" si="0"/>
        <v>86</v>
      </c>
      <c r="AE77" s="263"/>
      <c r="AF77" s="261">
        <v>172</v>
      </c>
      <c r="AG77" s="261"/>
      <c r="AH77" s="67">
        <v>72</v>
      </c>
      <c r="AI77" s="172"/>
      <c r="AJ77" s="260"/>
      <c r="AK77" s="261"/>
      <c r="AL77" s="261"/>
      <c r="AM77" s="421"/>
      <c r="AN77" s="417"/>
      <c r="AO77" s="415"/>
      <c r="AP77" s="415">
        <v>63</v>
      </c>
      <c r="AQ77" s="418"/>
      <c r="AR77" s="57">
        <v>109</v>
      </c>
      <c r="AS77" s="58"/>
      <c r="AT77" s="414"/>
      <c r="AU77" s="415"/>
      <c r="AV77" s="415"/>
      <c r="AW77" s="420"/>
    </row>
    <row r="78" spans="1:49" s="8" customFormat="1" ht="12.75" customHeight="1">
      <c r="A78" s="482"/>
      <c r="B78" s="483"/>
      <c r="C78" s="484"/>
      <c r="D78" s="485" t="s">
        <v>269</v>
      </c>
      <c r="E78" s="485"/>
      <c r="F78" s="485"/>
      <c r="G78" s="485"/>
      <c r="H78" s="485"/>
      <c r="I78" s="485"/>
      <c r="J78" s="485"/>
      <c r="K78" s="485"/>
      <c r="L78" s="485"/>
      <c r="M78" s="485"/>
      <c r="N78" s="485"/>
      <c r="O78" s="485"/>
      <c r="P78" s="485"/>
      <c r="Q78" s="485"/>
      <c r="R78" s="485"/>
      <c r="S78" s="450"/>
      <c r="T78" s="27"/>
      <c r="U78" s="24"/>
      <c r="V78" s="23"/>
      <c r="W78" s="24"/>
      <c r="X78" s="47"/>
      <c r="Y78" s="72"/>
      <c r="Z78" s="59"/>
      <c r="AA78" s="62"/>
      <c r="AB78" s="251">
        <v>48</v>
      </c>
      <c r="AC78" s="243"/>
      <c r="AD78" s="255">
        <f t="shared" si="0"/>
        <v>16</v>
      </c>
      <c r="AE78" s="256"/>
      <c r="AF78" s="243">
        <v>32</v>
      </c>
      <c r="AG78" s="243"/>
      <c r="AH78" s="54">
        <v>24</v>
      </c>
      <c r="AI78" s="41"/>
      <c r="AJ78" s="251"/>
      <c r="AK78" s="243"/>
      <c r="AL78" s="243"/>
      <c r="AM78" s="244"/>
      <c r="AN78" s="245"/>
      <c r="AO78" s="240"/>
      <c r="AP78" s="240"/>
      <c r="AQ78" s="246"/>
      <c r="AR78" s="39"/>
      <c r="AS78" s="40">
        <v>32</v>
      </c>
      <c r="AT78" s="247"/>
      <c r="AU78" s="240"/>
      <c r="AV78" s="240"/>
      <c r="AW78" s="241"/>
    </row>
    <row r="79" spans="1:49" s="8" customFormat="1" ht="12" customHeight="1">
      <c r="A79" s="482"/>
      <c r="B79" s="483"/>
      <c r="C79" s="484"/>
      <c r="D79" s="485" t="s">
        <v>270</v>
      </c>
      <c r="E79" s="485"/>
      <c r="F79" s="485"/>
      <c r="G79" s="485"/>
      <c r="H79" s="485"/>
      <c r="I79" s="485"/>
      <c r="J79" s="485"/>
      <c r="K79" s="485"/>
      <c r="L79" s="485"/>
      <c r="M79" s="485"/>
      <c r="N79" s="485"/>
      <c r="O79" s="485"/>
      <c r="P79" s="485"/>
      <c r="Q79" s="485"/>
      <c r="R79" s="485"/>
      <c r="S79" s="450"/>
      <c r="T79" s="27"/>
      <c r="U79" s="24"/>
      <c r="V79" s="23"/>
      <c r="W79" s="24"/>
      <c r="X79" s="80"/>
      <c r="Y79" s="72"/>
      <c r="Z79" s="59"/>
      <c r="AA79" s="62"/>
      <c r="AB79" s="251">
        <v>48</v>
      </c>
      <c r="AC79" s="243"/>
      <c r="AD79" s="255">
        <f t="shared" si="0"/>
        <v>16</v>
      </c>
      <c r="AE79" s="256"/>
      <c r="AF79" s="243">
        <v>32</v>
      </c>
      <c r="AG79" s="243"/>
      <c r="AH79" s="54">
        <v>24</v>
      </c>
      <c r="AI79" s="41"/>
      <c r="AJ79" s="251"/>
      <c r="AK79" s="243"/>
      <c r="AL79" s="243"/>
      <c r="AM79" s="244"/>
      <c r="AN79" s="245"/>
      <c r="AO79" s="240"/>
      <c r="AP79" s="240"/>
      <c r="AQ79" s="246"/>
      <c r="AR79" s="39"/>
      <c r="AS79" s="40">
        <v>32</v>
      </c>
      <c r="AT79" s="247"/>
      <c r="AU79" s="240"/>
      <c r="AV79" s="240"/>
      <c r="AW79" s="241"/>
    </row>
    <row r="80" spans="1:49" s="7" customFormat="1" ht="13.5" customHeight="1">
      <c r="A80" s="260" t="s">
        <v>117</v>
      </c>
      <c r="B80" s="261"/>
      <c r="C80" s="457"/>
      <c r="D80" s="485" t="s">
        <v>221</v>
      </c>
      <c r="E80" s="485"/>
      <c r="F80" s="485"/>
      <c r="G80" s="485"/>
      <c r="H80" s="485"/>
      <c r="I80" s="485"/>
      <c r="J80" s="485"/>
      <c r="K80" s="485"/>
      <c r="L80" s="485"/>
      <c r="M80" s="485"/>
      <c r="N80" s="485"/>
      <c r="O80" s="485"/>
      <c r="P80" s="485"/>
      <c r="Q80" s="485"/>
      <c r="R80" s="485"/>
      <c r="S80" s="450"/>
      <c r="T80" s="197"/>
      <c r="U80" s="154"/>
      <c r="V80" s="198"/>
      <c r="W80" s="37" t="s">
        <v>108</v>
      </c>
      <c r="X80" s="197"/>
      <c r="Y80" s="60"/>
      <c r="Z80" s="198"/>
      <c r="AA80" s="199"/>
      <c r="AB80" s="251">
        <v>36</v>
      </c>
      <c r="AC80" s="243"/>
      <c r="AD80" s="255">
        <f t="shared" si="0"/>
        <v>0</v>
      </c>
      <c r="AE80" s="256"/>
      <c r="AF80" s="243">
        <v>36</v>
      </c>
      <c r="AG80" s="243"/>
      <c r="AH80" s="54">
        <v>36</v>
      </c>
      <c r="AI80" s="41"/>
      <c r="AJ80" s="251"/>
      <c r="AK80" s="243"/>
      <c r="AL80" s="243"/>
      <c r="AM80" s="244"/>
      <c r="AN80" s="245"/>
      <c r="AO80" s="240"/>
      <c r="AP80" s="240">
        <v>36</v>
      </c>
      <c r="AQ80" s="246"/>
      <c r="AR80" s="39"/>
      <c r="AS80" s="40"/>
      <c r="AT80" s="648"/>
      <c r="AU80" s="402"/>
      <c r="AV80" s="402"/>
      <c r="AW80" s="403"/>
    </row>
    <row r="81" spans="1:49" s="7" customFormat="1" ht="23.25" customHeight="1">
      <c r="A81" s="260" t="s">
        <v>161</v>
      </c>
      <c r="B81" s="261"/>
      <c r="C81" s="457"/>
      <c r="D81" s="493" t="s">
        <v>253</v>
      </c>
      <c r="E81" s="494"/>
      <c r="F81" s="494"/>
      <c r="G81" s="494"/>
      <c r="H81" s="494"/>
      <c r="I81" s="494"/>
      <c r="J81" s="494"/>
      <c r="K81" s="494"/>
      <c r="L81" s="494"/>
      <c r="M81" s="494"/>
      <c r="N81" s="494"/>
      <c r="O81" s="494"/>
      <c r="P81" s="494"/>
      <c r="Q81" s="494"/>
      <c r="R81" s="495"/>
      <c r="S81" s="450"/>
      <c r="T81" s="197"/>
      <c r="U81" s="154"/>
      <c r="V81" s="198"/>
      <c r="W81" s="154"/>
      <c r="X81" s="35" t="s">
        <v>108</v>
      </c>
      <c r="Y81" s="76"/>
      <c r="Z81" s="198"/>
      <c r="AA81" s="199"/>
      <c r="AB81" s="260">
        <v>72</v>
      </c>
      <c r="AC81" s="261"/>
      <c r="AD81" s="262">
        <f t="shared" si="0"/>
        <v>0</v>
      </c>
      <c r="AE81" s="263"/>
      <c r="AF81" s="421">
        <v>72</v>
      </c>
      <c r="AG81" s="419"/>
      <c r="AH81" s="172">
        <v>72</v>
      </c>
      <c r="AI81" s="172"/>
      <c r="AJ81" s="260"/>
      <c r="AK81" s="261"/>
      <c r="AL81" s="261"/>
      <c r="AM81" s="421"/>
      <c r="AN81" s="417"/>
      <c r="AO81" s="415"/>
      <c r="AP81" s="415"/>
      <c r="AQ81" s="418"/>
      <c r="AR81" s="57">
        <v>72</v>
      </c>
      <c r="AS81" s="58"/>
      <c r="AT81" s="528"/>
      <c r="AU81" s="500"/>
      <c r="AV81" s="500"/>
      <c r="AW81" s="501"/>
    </row>
    <row r="82" spans="1:49" s="7" customFormat="1" ht="14.25" customHeight="1">
      <c r="A82" s="474" t="s">
        <v>136</v>
      </c>
      <c r="B82" s="475"/>
      <c r="C82" s="476"/>
      <c r="D82" s="557" t="s">
        <v>162</v>
      </c>
      <c r="E82" s="557"/>
      <c r="F82" s="557"/>
      <c r="G82" s="557"/>
      <c r="H82" s="557"/>
      <c r="I82" s="557"/>
      <c r="J82" s="557"/>
      <c r="K82" s="557"/>
      <c r="L82" s="557"/>
      <c r="M82" s="557"/>
      <c r="N82" s="557"/>
      <c r="O82" s="557"/>
      <c r="P82" s="557"/>
      <c r="Q82" s="557"/>
      <c r="R82" s="557"/>
      <c r="S82" s="450"/>
      <c r="T82" s="197"/>
      <c r="U82" s="199"/>
      <c r="V82" s="198"/>
      <c r="W82" s="199"/>
      <c r="X82" s="197"/>
      <c r="Y82" s="43" t="s">
        <v>108</v>
      </c>
      <c r="Z82" s="198"/>
      <c r="AA82" s="199"/>
      <c r="AB82" s="446">
        <v>255</v>
      </c>
      <c r="AC82" s="447"/>
      <c r="AD82" s="518">
        <f t="shared" si="0"/>
        <v>85</v>
      </c>
      <c r="AE82" s="560"/>
      <c r="AF82" s="447">
        <v>170</v>
      </c>
      <c r="AG82" s="447"/>
      <c r="AH82" s="38">
        <v>120</v>
      </c>
      <c r="AI82" s="172"/>
      <c r="AJ82" s="446">
        <v>0</v>
      </c>
      <c r="AK82" s="447"/>
      <c r="AL82" s="447">
        <v>0</v>
      </c>
      <c r="AM82" s="603"/>
      <c r="AN82" s="611">
        <v>0</v>
      </c>
      <c r="AO82" s="597"/>
      <c r="AP82" s="597">
        <v>0</v>
      </c>
      <c r="AQ82" s="607"/>
      <c r="AR82" s="70">
        <v>58</v>
      </c>
      <c r="AS82" s="71">
        <v>112</v>
      </c>
      <c r="AT82" s="596">
        <v>0</v>
      </c>
      <c r="AU82" s="597"/>
      <c r="AV82" s="597">
        <v>0</v>
      </c>
      <c r="AW82" s="598"/>
    </row>
    <row r="83" spans="1:49" s="7" customFormat="1" ht="14.25" customHeight="1">
      <c r="A83" s="260" t="s">
        <v>272</v>
      </c>
      <c r="B83" s="261"/>
      <c r="C83" s="457"/>
      <c r="D83" s="637"/>
      <c r="E83" s="637"/>
      <c r="F83" s="637"/>
      <c r="G83" s="637"/>
      <c r="H83" s="637"/>
      <c r="I83" s="637"/>
      <c r="J83" s="637"/>
      <c r="K83" s="637"/>
      <c r="L83" s="637"/>
      <c r="M83" s="637"/>
      <c r="N83" s="637"/>
      <c r="O83" s="637"/>
      <c r="P83" s="637"/>
      <c r="Q83" s="637"/>
      <c r="R83" s="637"/>
      <c r="S83" s="450"/>
      <c r="T83" s="197"/>
      <c r="U83" s="199"/>
      <c r="V83" s="198"/>
      <c r="W83" s="199"/>
      <c r="X83" s="197"/>
      <c r="Y83" s="460" t="s">
        <v>108</v>
      </c>
      <c r="Z83" s="198"/>
      <c r="AA83" s="199"/>
      <c r="AB83" s="497">
        <v>36</v>
      </c>
      <c r="AC83" s="419"/>
      <c r="AD83" s="421">
        <v>0</v>
      </c>
      <c r="AE83" s="419"/>
      <c r="AF83" s="421">
        <v>36</v>
      </c>
      <c r="AG83" s="419"/>
      <c r="AH83" s="67">
        <v>36</v>
      </c>
      <c r="AI83" s="172"/>
      <c r="AJ83" s="497"/>
      <c r="AK83" s="419"/>
      <c r="AL83" s="421"/>
      <c r="AM83" s="427"/>
      <c r="AN83" s="663"/>
      <c r="AO83" s="528"/>
      <c r="AP83" s="515"/>
      <c r="AQ83" s="664"/>
      <c r="AR83" s="192"/>
      <c r="AS83" s="58">
        <v>36</v>
      </c>
      <c r="AT83" s="663"/>
      <c r="AU83" s="528"/>
      <c r="AV83" s="515"/>
      <c r="AW83" s="664"/>
    </row>
    <row r="84" spans="1:49" s="7" customFormat="1" ht="12.75" customHeight="1">
      <c r="A84" s="260" t="s">
        <v>172</v>
      </c>
      <c r="B84" s="261"/>
      <c r="C84" s="457"/>
      <c r="D84" s="637"/>
      <c r="E84" s="637"/>
      <c r="F84" s="637"/>
      <c r="G84" s="637"/>
      <c r="H84" s="637"/>
      <c r="I84" s="637"/>
      <c r="J84" s="637"/>
      <c r="K84" s="637"/>
      <c r="L84" s="637"/>
      <c r="M84" s="637"/>
      <c r="N84" s="637"/>
      <c r="O84" s="637"/>
      <c r="P84" s="637"/>
      <c r="Q84" s="637"/>
      <c r="R84" s="637"/>
      <c r="S84" s="450"/>
      <c r="T84" s="197"/>
      <c r="U84" s="199"/>
      <c r="V84" s="198"/>
      <c r="W84" s="199"/>
      <c r="X84" s="197"/>
      <c r="Y84" s="461"/>
      <c r="Z84" s="198"/>
      <c r="AA84" s="199"/>
      <c r="AB84" s="497">
        <v>72</v>
      </c>
      <c r="AC84" s="419"/>
      <c r="AD84" s="421">
        <v>0</v>
      </c>
      <c r="AE84" s="419"/>
      <c r="AF84" s="421">
        <v>72</v>
      </c>
      <c r="AG84" s="419"/>
      <c r="AH84" s="67">
        <v>72</v>
      </c>
      <c r="AI84" s="172"/>
      <c r="AJ84" s="497"/>
      <c r="AK84" s="419"/>
      <c r="AL84" s="421"/>
      <c r="AM84" s="427"/>
      <c r="AN84" s="663"/>
      <c r="AO84" s="528"/>
      <c r="AP84" s="515"/>
      <c r="AQ84" s="664"/>
      <c r="AR84" s="192"/>
      <c r="AS84" s="58">
        <v>72</v>
      </c>
      <c r="AT84" s="663"/>
      <c r="AU84" s="528"/>
      <c r="AV84" s="515"/>
      <c r="AW84" s="664"/>
    </row>
    <row r="85" spans="1:49" s="7" customFormat="1" ht="18.75" customHeight="1">
      <c r="A85" s="474" t="s">
        <v>137</v>
      </c>
      <c r="B85" s="475"/>
      <c r="C85" s="476"/>
      <c r="D85" s="416" t="s">
        <v>163</v>
      </c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50"/>
      <c r="T85" s="197"/>
      <c r="U85" s="199"/>
      <c r="V85" s="198"/>
      <c r="W85" s="199"/>
      <c r="X85" s="200"/>
      <c r="Y85" s="37" t="s">
        <v>110</v>
      </c>
      <c r="Z85" s="198"/>
      <c r="AA85" s="199"/>
      <c r="AB85" s="446">
        <v>174</v>
      </c>
      <c r="AC85" s="447"/>
      <c r="AD85" s="518">
        <f t="shared" si="0"/>
        <v>46</v>
      </c>
      <c r="AE85" s="560"/>
      <c r="AF85" s="603">
        <v>128</v>
      </c>
      <c r="AG85" s="602"/>
      <c r="AH85" s="72">
        <v>96</v>
      </c>
      <c r="AI85" s="72"/>
      <c r="AJ85" s="446"/>
      <c r="AK85" s="447"/>
      <c r="AL85" s="447"/>
      <c r="AM85" s="603"/>
      <c r="AN85" s="611"/>
      <c r="AO85" s="597"/>
      <c r="AP85" s="597"/>
      <c r="AQ85" s="607"/>
      <c r="AR85" s="70">
        <v>46</v>
      </c>
      <c r="AS85" s="71">
        <v>82</v>
      </c>
      <c r="AT85" s="596"/>
      <c r="AU85" s="597"/>
      <c r="AV85" s="500"/>
      <c r="AW85" s="501"/>
    </row>
    <row r="86" spans="1:49" s="7" customFormat="1" ht="23.25" customHeight="1" thickBot="1">
      <c r="A86" s="260" t="s">
        <v>173</v>
      </c>
      <c r="B86" s="261"/>
      <c r="C86" s="457"/>
      <c r="D86" s="493" t="s">
        <v>254</v>
      </c>
      <c r="E86" s="494"/>
      <c r="F86" s="494"/>
      <c r="G86" s="494"/>
      <c r="H86" s="494"/>
      <c r="I86" s="494"/>
      <c r="J86" s="494"/>
      <c r="K86" s="494"/>
      <c r="L86" s="494"/>
      <c r="M86" s="494"/>
      <c r="N86" s="494"/>
      <c r="O86" s="494"/>
      <c r="P86" s="494"/>
      <c r="Q86" s="494"/>
      <c r="R86" s="495"/>
      <c r="S86" s="363"/>
      <c r="T86" s="197"/>
      <c r="U86" s="199"/>
      <c r="V86" s="198"/>
      <c r="W86" s="199"/>
      <c r="X86" s="197"/>
      <c r="Y86" s="43" t="s">
        <v>108</v>
      </c>
      <c r="Z86" s="198"/>
      <c r="AA86" s="199"/>
      <c r="AB86" s="260">
        <v>108</v>
      </c>
      <c r="AC86" s="261"/>
      <c r="AD86" s="262">
        <v>0</v>
      </c>
      <c r="AE86" s="263"/>
      <c r="AF86" s="421">
        <v>108</v>
      </c>
      <c r="AG86" s="419"/>
      <c r="AH86" s="172">
        <v>108</v>
      </c>
      <c r="AI86" s="172"/>
      <c r="AJ86" s="260"/>
      <c r="AK86" s="261"/>
      <c r="AL86" s="261"/>
      <c r="AM86" s="421"/>
      <c r="AN86" s="516"/>
      <c r="AO86" s="500"/>
      <c r="AP86" s="500"/>
      <c r="AQ86" s="515"/>
      <c r="AR86" s="192"/>
      <c r="AS86" s="58">
        <v>108</v>
      </c>
      <c r="AT86" s="528"/>
      <c r="AU86" s="500"/>
      <c r="AV86" s="500"/>
      <c r="AW86" s="501"/>
    </row>
    <row r="87" spans="1:49" s="7" customFormat="1" ht="18.75" customHeight="1">
      <c r="A87" s="393" t="s">
        <v>120</v>
      </c>
      <c r="B87" s="394"/>
      <c r="C87" s="395"/>
      <c r="D87" s="436" t="s">
        <v>164</v>
      </c>
      <c r="E87" s="436"/>
      <c r="F87" s="436"/>
      <c r="G87" s="436"/>
      <c r="H87" s="436"/>
      <c r="I87" s="436"/>
      <c r="J87" s="436"/>
      <c r="K87" s="436"/>
      <c r="L87" s="436"/>
      <c r="M87" s="436"/>
      <c r="N87" s="436"/>
      <c r="O87" s="436"/>
      <c r="P87" s="436"/>
      <c r="Q87" s="436"/>
      <c r="R87" s="436"/>
      <c r="S87" s="449" t="s">
        <v>233</v>
      </c>
      <c r="T87" s="152">
        <v>0</v>
      </c>
      <c r="U87" s="180">
        <v>0</v>
      </c>
      <c r="V87" s="152">
        <v>0</v>
      </c>
      <c r="W87" s="180">
        <v>0</v>
      </c>
      <c r="X87" s="155">
        <v>0</v>
      </c>
      <c r="Y87" s="167">
        <v>0</v>
      </c>
      <c r="Z87" s="148">
        <v>0</v>
      </c>
      <c r="AA87" s="150" t="s">
        <v>192</v>
      </c>
      <c r="AB87" s="393">
        <v>309</v>
      </c>
      <c r="AC87" s="394"/>
      <c r="AD87" s="510">
        <v>103</v>
      </c>
      <c r="AE87" s="511"/>
      <c r="AF87" s="394">
        <v>206</v>
      </c>
      <c r="AG87" s="394"/>
      <c r="AH87" s="145">
        <v>136</v>
      </c>
      <c r="AI87" s="179">
        <v>0</v>
      </c>
      <c r="AJ87" s="393">
        <v>0</v>
      </c>
      <c r="AK87" s="394"/>
      <c r="AL87" s="394">
        <v>0</v>
      </c>
      <c r="AM87" s="441"/>
      <c r="AN87" s="514">
        <v>0</v>
      </c>
      <c r="AO87" s="508"/>
      <c r="AP87" s="508">
        <v>0</v>
      </c>
      <c r="AQ87" s="509"/>
      <c r="AR87" s="201">
        <v>0</v>
      </c>
      <c r="AS87" s="202">
        <v>0</v>
      </c>
      <c r="AT87" s="512">
        <f>SUM(AT88)</f>
        <v>58</v>
      </c>
      <c r="AU87" s="508"/>
      <c r="AV87" s="508">
        <f>SUM(AV88)</f>
        <v>148</v>
      </c>
      <c r="AW87" s="513"/>
    </row>
    <row r="88" spans="1:51" s="7" customFormat="1" ht="30.75" customHeight="1">
      <c r="A88" s="474" t="s">
        <v>52</v>
      </c>
      <c r="B88" s="475"/>
      <c r="C88" s="476"/>
      <c r="D88" s="253" t="s">
        <v>165</v>
      </c>
      <c r="E88" s="254"/>
      <c r="F88" s="254"/>
      <c r="G88" s="254"/>
      <c r="H88" s="254"/>
      <c r="I88" s="254"/>
      <c r="J88" s="254"/>
      <c r="K88" s="254"/>
      <c r="L88" s="254"/>
      <c r="M88" s="254"/>
      <c r="N88" s="254"/>
      <c r="O88" s="254"/>
      <c r="P88" s="254"/>
      <c r="Q88" s="254"/>
      <c r="R88" s="254"/>
      <c r="S88" s="450"/>
      <c r="T88" s="27"/>
      <c r="U88" s="24"/>
      <c r="V88" s="23"/>
      <c r="W88" s="24"/>
      <c r="X88" s="27"/>
      <c r="Y88" s="41"/>
      <c r="Z88" s="23"/>
      <c r="AA88" s="61" t="s">
        <v>108</v>
      </c>
      <c r="AB88" s="260">
        <v>309</v>
      </c>
      <c r="AC88" s="261"/>
      <c r="AD88" s="262">
        <v>103</v>
      </c>
      <c r="AE88" s="263"/>
      <c r="AF88" s="261">
        <f>SUM(AJ88:AW88)</f>
        <v>206</v>
      </c>
      <c r="AG88" s="261"/>
      <c r="AH88" s="67">
        <v>136</v>
      </c>
      <c r="AI88" s="172"/>
      <c r="AJ88" s="260"/>
      <c r="AK88" s="261"/>
      <c r="AL88" s="261"/>
      <c r="AM88" s="421"/>
      <c r="AN88" s="417"/>
      <c r="AO88" s="415"/>
      <c r="AP88" s="415"/>
      <c r="AQ88" s="418"/>
      <c r="AR88" s="57"/>
      <c r="AS88" s="58"/>
      <c r="AT88" s="414">
        <v>58</v>
      </c>
      <c r="AU88" s="415"/>
      <c r="AV88" s="415">
        <v>148</v>
      </c>
      <c r="AW88" s="420"/>
      <c r="AY88" s="53"/>
    </row>
    <row r="89" spans="1:49" s="7" customFormat="1" ht="28.5" customHeight="1" thickBot="1">
      <c r="A89" s="260" t="s">
        <v>171</v>
      </c>
      <c r="B89" s="261"/>
      <c r="C89" s="457"/>
      <c r="D89" s="493" t="s">
        <v>255</v>
      </c>
      <c r="E89" s="494"/>
      <c r="F89" s="494"/>
      <c r="G89" s="494"/>
      <c r="H89" s="494"/>
      <c r="I89" s="494"/>
      <c r="J89" s="494"/>
      <c r="K89" s="494"/>
      <c r="L89" s="494"/>
      <c r="M89" s="494"/>
      <c r="N89" s="494"/>
      <c r="O89" s="494"/>
      <c r="P89" s="494"/>
      <c r="Q89" s="494"/>
      <c r="R89" s="495"/>
      <c r="S89" s="363"/>
      <c r="T89" s="197"/>
      <c r="U89" s="154"/>
      <c r="V89" s="198"/>
      <c r="W89" s="154"/>
      <c r="X89" s="197"/>
      <c r="Y89" s="203"/>
      <c r="Z89" s="59"/>
      <c r="AA89" s="73" t="s">
        <v>108</v>
      </c>
      <c r="AB89" s="260">
        <v>216</v>
      </c>
      <c r="AC89" s="261"/>
      <c r="AD89" s="262">
        <f aca="true" t="shared" si="2" ref="AD89:AD104">AB89-AF89</f>
        <v>0</v>
      </c>
      <c r="AE89" s="263"/>
      <c r="AF89" s="421">
        <v>216</v>
      </c>
      <c r="AG89" s="419"/>
      <c r="AH89" s="172">
        <v>216</v>
      </c>
      <c r="AI89" s="172"/>
      <c r="AJ89" s="260"/>
      <c r="AK89" s="261"/>
      <c r="AL89" s="261"/>
      <c r="AM89" s="421"/>
      <c r="AN89" s="516"/>
      <c r="AO89" s="500"/>
      <c r="AP89" s="500"/>
      <c r="AQ89" s="515"/>
      <c r="AR89" s="192"/>
      <c r="AS89" s="193"/>
      <c r="AT89" s="414">
        <v>72</v>
      </c>
      <c r="AU89" s="415"/>
      <c r="AV89" s="415">
        <v>144</v>
      </c>
      <c r="AW89" s="420"/>
    </row>
    <row r="90" spans="1:49" s="7" customFormat="1" ht="19.5" customHeight="1">
      <c r="A90" s="393" t="s">
        <v>138</v>
      </c>
      <c r="B90" s="394"/>
      <c r="C90" s="395"/>
      <c r="D90" s="436" t="s">
        <v>166</v>
      </c>
      <c r="E90" s="436"/>
      <c r="F90" s="436"/>
      <c r="G90" s="436"/>
      <c r="H90" s="436"/>
      <c r="I90" s="436"/>
      <c r="J90" s="436"/>
      <c r="K90" s="436"/>
      <c r="L90" s="436"/>
      <c r="M90" s="436"/>
      <c r="N90" s="436"/>
      <c r="O90" s="436"/>
      <c r="P90" s="436"/>
      <c r="Q90" s="436"/>
      <c r="R90" s="436"/>
      <c r="S90" s="449" t="s">
        <v>232</v>
      </c>
      <c r="T90" s="155">
        <v>0</v>
      </c>
      <c r="U90" s="180">
        <v>0</v>
      </c>
      <c r="V90" s="152">
        <v>0</v>
      </c>
      <c r="W90" s="180">
        <v>0</v>
      </c>
      <c r="X90" s="155">
        <v>0</v>
      </c>
      <c r="Y90" s="167">
        <v>0</v>
      </c>
      <c r="Z90" s="148" t="s">
        <v>192</v>
      </c>
      <c r="AA90" s="150">
        <v>0</v>
      </c>
      <c r="AB90" s="393">
        <v>130</v>
      </c>
      <c r="AC90" s="394"/>
      <c r="AD90" s="510">
        <v>50</v>
      </c>
      <c r="AE90" s="511"/>
      <c r="AF90" s="394">
        <f>SUM(AF94)</f>
        <v>80</v>
      </c>
      <c r="AG90" s="394"/>
      <c r="AH90" s="145">
        <v>60</v>
      </c>
      <c r="AI90" s="179">
        <v>0</v>
      </c>
      <c r="AJ90" s="393">
        <v>0</v>
      </c>
      <c r="AK90" s="394"/>
      <c r="AL90" s="394">
        <v>0</v>
      </c>
      <c r="AM90" s="441"/>
      <c r="AN90" s="514">
        <v>0</v>
      </c>
      <c r="AO90" s="508"/>
      <c r="AP90" s="508">
        <v>0</v>
      </c>
      <c r="AQ90" s="509"/>
      <c r="AR90" s="201">
        <v>0</v>
      </c>
      <c r="AS90" s="202">
        <v>0</v>
      </c>
      <c r="AT90" s="512">
        <f>SUM(AT91)</f>
        <v>80</v>
      </c>
      <c r="AU90" s="508"/>
      <c r="AV90" s="508">
        <v>0</v>
      </c>
      <c r="AW90" s="513"/>
    </row>
    <row r="91" spans="1:49" s="7" customFormat="1" ht="23.25" customHeight="1">
      <c r="A91" s="474" t="s">
        <v>139</v>
      </c>
      <c r="B91" s="475"/>
      <c r="C91" s="476"/>
      <c r="D91" s="253" t="s">
        <v>167</v>
      </c>
      <c r="E91" s="254"/>
      <c r="F91" s="254"/>
      <c r="G91" s="254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4"/>
      <c r="S91" s="450"/>
      <c r="T91" s="197"/>
      <c r="U91" s="199"/>
      <c r="V91" s="198"/>
      <c r="W91" s="199"/>
      <c r="X91" s="197"/>
      <c r="Y91" s="203"/>
      <c r="Z91" s="59" t="s">
        <v>108</v>
      </c>
      <c r="AA91" s="199"/>
      <c r="AB91" s="260">
        <v>130</v>
      </c>
      <c r="AC91" s="261"/>
      <c r="AD91" s="262">
        <v>50</v>
      </c>
      <c r="AE91" s="263"/>
      <c r="AF91" s="261">
        <f>SUM(AJ91:AW91)</f>
        <v>80</v>
      </c>
      <c r="AG91" s="261"/>
      <c r="AH91" s="172">
        <v>60</v>
      </c>
      <c r="AI91" s="172"/>
      <c r="AJ91" s="260"/>
      <c r="AK91" s="261"/>
      <c r="AL91" s="261"/>
      <c r="AM91" s="421"/>
      <c r="AN91" s="516"/>
      <c r="AO91" s="500"/>
      <c r="AP91" s="500"/>
      <c r="AQ91" s="515"/>
      <c r="AR91" s="192"/>
      <c r="AS91" s="193"/>
      <c r="AT91" s="414">
        <v>80</v>
      </c>
      <c r="AU91" s="415"/>
      <c r="AV91" s="500"/>
      <c r="AW91" s="501"/>
    </row>
    <row r="92" spans="1:49" s="7" customFormat="1" ht="39" customHeight="1" thickBot="1">
      <c r="A92" s="260" t="s">
        <v>174</v>
      </c>
      <c r="B92" s="261"/>
      <c r="C92" s="457"/>
      <c r="D92" s="493" t="s">
        <v>256</v>
      </c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5"/>
      <c r="S92" s="363"/>
      <c r="T92" s="197"/>
      <c r="U92" s="199"/>
      <c r="V92" s="198"/>
      <c r="W92" s="199"/>
      <c r="X92" s="197"/>
      <c r="Y92" s="203"/>
      <c r="Z92" s="59" t="s">
        <v>108</v>
      </c>
      <c r="AA92" s="199"/>
      <c r="AB92" s="260">
        <v>72</v>
      </c>
      <c r="AC92" s="261"/>
      <c r="AD92" s="262">
        <f t="shared" si="2"/>
        <v>0</v>
      </c>
      <c r="AE92" s="263"/>
      <c r="AF92" s="421">
        <v>72</v>
      </c>
      <c r="AG92" s="419"/>
      <c r="AH92" s="172">
        <v>72</v>
      </c>
      <c r="AI92" s="172"/>
      <c r="AJ92" s="260"/>
      <c r="AK92" s="261"/>
      <c r="AL92" s="261"/>
      <c r="AM92" s="421"/>
      <c r="AN92" s="516"/>
      <c r="AO92" s="500"/>
      <c r="AP92" s="500"/>
      <c r="AQ92" s="515"/>
      <c r="AR92" s="192"/>
      <c r="AS92" s="193"/>
      <c r="AT92" s="414">
        <v>72</v>
      </c>
      <c r="AU92" s="415"/>
      <c r="AV92" s="500"/>
      <c r="AW92" s="501"/>
    </row>
    <row r="93" spans="1:49" s="7" customFormat="1" ht="27" customHeight="1">
      <c r="A93" s="393" t="s">
        <v>140</v>
      </c>
      <c r="B93" s="394"/>
      <c r="C93" s="395"/>
      <c r="D93" s="436" t="s">
        <v>168</v>
      </c>
      <c r="E93" s="436"/>
      <c r="F93" s="436"/>
      <c r="G93" s="436"/>
      <c r="H93" s="436"/>
      <c r="I93" s="436"/>
      <c r="J93" s="436"/>
      <c r="K93" s="436"/>
      <c r="L93" s="436"/>
      <c r="M93" s="436"/>
      <c r="N93" s="436"/>
      <c r="O93" s="436"/>
      <c r="P93" s="436"/>
      <c r="Q93" s="436"/>
      <c r="R93" s="436"/>
      <c r="S93" s="449" t="s">
        <v>233</v>
      </c>
      <c r="T93" s="155">
        <v>0</v>
      </c>
      <c r="U93" s="180">
        <v>0</v>
      </c>
      <c r="V93" s="152">
        <v>0</v>
      </c>
      <c r="W93" s="180">
        <v>0</v>
      </c>
      <c r="X93" s="155">
        <v>0</v>
      </c>
      <c r="Y93" s="167">
        <v>0</v>
      </c>
      <c r="Z93" s="152">
        <v>0</v>
      </c>
      <c r="AA93" s="150" t="s">
        <v>192</v>
      </c>
      <c r="AB93" s="393">
        <f>AF93*1.5</f>
        <v>120</v>
      </c>
      <c r="AC93" s="394"/>
      <c r="AD93" s="510">
        <f t="shared" si="2"/>
        <v>40</v>
      </c>
      <c r="AE93" s="511"/>
      <c r="AF93" s="394">
        <v>80</v>
      </c>
      <c r="AG93" s="394"/>
      <c r="AH93" s="145">
        <v>42</v>
      </c>
      <c r="AI93" s="179">
        <v>0</v>
      </c>
      <c r="AJ93" s="393">
        <v>0</v>
      </c>
      <c r="AK93" s="394"/>
      <c r="AL93" s="394">
        <v>0</v>
      </c>
      <c r="AM93" s="441"/>
      <c r="AN93" s="514">
        <v>0</v>
      </c>
      <c r="AO93" s="508"/>
      <c r="AP93" s="508">
        <v>0</v>
      </c>
      <c r="AQ93" s="509"/>
      <c r="AR93" s="201">
        <v>0</v>
      </c>
      <c r="AS93" s="202">
        <v>0</v>
      </c>
      <c r="AT93" s="512">
        <f>SUM(AT94)</f>
        <v>38</v>
      </c>
      <c r="AU93" s="508"/>
      <c r="AV93" s="512">
        <f>SUM(AV94)</f>
        <v>42</v>
      </c>
      <c r="AW93" s="513"/>
    </row>
    <row r="94" spans="1:49" s="7" customFormat="1" ht="15.75" customHeight="1">
      <c r="A94" s="474" t="s">
        <v>141</v>
      </c>
      <c r="B94" s="475"/>
      <c r="C94" s="476"/>
      <c r="D94" s="253" t="s">
        <v>169</v>
      </c>
      <c r="E94" s="254"/>
      <c r="F94" s="254"/>
      <c r="G94" s="254"/>
      <c r="H94" s="254"/>
      <c r="I94" s="254"/>
      <c r="J94" s="254"/>
      <c r="K94" s="254"/>
      <c r="L94" s="254"/>
      <c r="M94" s="254"/>
      <c r="N94" s="254"/>
      <c r="O94" s="254"/>
      <c r="P94" s="254"/>
      <c r="Q94" s="254"/>
      <c r="R94" s="254"/>
      <c r="S94" s="450"/>
      <c r="T94" s="197"/>
      <c r="U94" s="199"/>
      <c r="V94" s="198"/>
      <c r="W94" s="199"/>
      <c r="X94" s="197"/>
      <c r="Y94" s="203"/>
      <c r="Z94" s="46"/>
      <c r="AA94" s="47" t="s">
        <v>108</v>
      </c>
      <c r="AB94" s="260">
        <f>AF94*1.5</f>
        <v>120</v>
      </c>
      <c r="AC94" s="261"/>
      <c r="AD94" s="262">
        <f t="shared" si="2"/>
        <v>40</v>
      </c>
      <c r="AE94" s="263"/>
      <c r="AF94" s="421">
        <v>80</v>
      </c>
      <c r="AG94" s="419"/>
      <c r="AH94" s="172">
        <v>42</v>
      </c>
      <c r="AI94" s="172"/>
      <c r="AJ94" s="446"/>
      <c r="AK94" s="447"/>
      <c r="AL94" s="447"/>
      <c r="AM94" s="603"/>
      <c r="AN94" s="514"/>
      <c r="AO94" s="508"/>
      <c r="AP94" s="508"/>
      <c r="AQ94" s="509"/>
      <c r="AR94" s="201"/>
      <c r="AS94" s="202"/>
      <c r="AT94" s="414">
        <v>38</v>
      </c>
      <c r="AU94" s="415"/>
      <c r="AV94" s="415">
        <v>42</v>
      </c>
      <c r="AW94" s="420"/>
    </row>
    <row r="95" spans="1:49" s="7" customFormat="1" ht="32.25" customHeight="1" thickBot="1">
      <c r="A95" s="260" t="s">
        <v>170</v>
      </c>
      <c r="B95" s="261"/>
      <c r="C95" s="457"/>
      <c r="D95" s="493" t="s">
        <v>257</v>
      </c>
      <c r="E95" s="494"/>
      <c r="F95" s="494"/>
      <c r="G95" s="494"/>
      <c r="H95" s="494"/>
      <c r="I95" s="494"/>
      <c r="J95" s="494"/>
      <c r="K95" s="494"/>
      <c r="L95" s="494"/>
      <c r="M95" s="494"/>
      <c r="N95" s="494"/>
      <c r="O95" s="494"/>
      <c r="P95" s="494"/>
      <c r="Q95" s="494"/>
      <c r="R95" s="495"/>
      <c r="S95" s="363"/>
      <c r="T95" s="197"/>
      <c r="U95" s="199"/>
      <c r="V95" s="198"/>
      <c r="W95" s="199"/>
      <c r="X95" s="197"/>
      <c r="Y95" s="203"/>
      <c r="Z95" s="204"/>
      <c r="AA95" s="73" t="s">
        <v>108</v>
      </c>
      <c r="AB95" s="260">
        <v>18</v>
      </c>
      <c r="AC95" s="261"/>
      <c r="AD95" s="262">
        <f t="shared" si="2"/>
        <v>0</v>
      </c>
      <c r="AE95" s="263"/>
      <c r="AF95" s="261">
        <v>18</v>
      </c>
      <c r="AG95" s="261"/>
      <c r="AH95" s="67">
        <v>18</v>
      </c>
      <c r="AI95" s="172"/>
      <c r="AJ95" s="260"/>
      <c r="AK95" s="261"/>
      <c r="AL95" s="261"/>
      <c r="AM95" s="421"/>
      <c r="AN95" s="417"/>
      <c r="AO95" s="415"/>
      <c r="AP95" s="415"/>
      <c r="AQ95" s="418"/>
      <c r="AR95" s="57"/>
      <c r="AS95" s="58"/>
      <c r="AT95" s="426"/>
      <c r="AU95" s="665"/>
      <c r="AV95" s="426">
        <v>18</v>
      </c>
      <c r="AW95" s="665"/>
    </row>
    <row r="96" spans="1:49" s="7" customFormat="1" ht="24.75" customHeight="1">
      <c r="A96" s="393" t="s">
        <v>175</v>
      </c>
      <c r="B96" s="394"/>
      <c r="C96" s="395"/>
      <c r="D96" s="436" t="s">
        <v>218</v>
      </c>
      <c r="E96" s="436"/>
      <c r="F96" s="436"/>
      <c r="G96" s="436"/>
      <c r="H96" s="436"/>
      <c r="I96" s="436"/>
      <c r="J96" s="436"/>
      <c r="K96" s="436"/>
      <c r="L96" s="436"/>
      <c r="M96" s="436"/>
      <c r="N96" s="436"/>
      <c r="O96" s="436"/>
      <c r="P96" s="436"/>
      <c r="Q96" s="436"/>
      <c r="R96" s="436"/>
      <c r="S96" s="449" t="s">
        <v>233</v>
      </c>
      <c r="T96" s="155">
        <v>0</v>
      </c>
      <c r="U96" s="180">
        <v>0</v>
      </c>
      <c r="V96" s="152">
        <v>0</v>
      </c>
      <c r="W96" s="180">
        <v>0</v>
      </c>
      <c r="X96" s="155">
        <v>0</v>
      </c>
      <c r="Y96" s="167">
        <v>0</v>
      </c>
      <c r="Z96" s="152">
        <v>0</v>
      </c>
      <c r="AA96" s="150" t="s">
        <v>192</v>
      </c>
      <c r="AB96" s="393">
        <v>163</v>
      </c>
      <c r="AC96" s="394"/>
      <c r="AD96" s="510">
        <v>54</v>
      </c>
      <c r="AE96" s="511"/>
      <c r="AF96" s="441">
        <f>SUM(AF97)</f>
        <v>109</v>
      </c>
      <c r="AG96" s="425"/>
      <c r="AH96" s="179">
        <v>60</v>
      </c>
      <c r="AI96" s="179">
        <v>0</v>
      </c>
      <c r="AJ96" s="393">
        <v>0</v>
      </c>
      <c r="AK96" s="394"/>
      <c r="AL96" s="394">
        <v>0</v>
      </c>
      <c r="AM96" s="441"/>
      <c r="AN96" s="514">
        <v>0</v>
      </c>
      <c r="AO96" s="508"/>
      <c r="AP96" s="508">
        <v>0</v>
      </c>
      <c r="AQ96" s="509"/>
      <c r="AR96" s="201">
        <v>0</v>
      </c>
      <c r="AS96" s="202">
        <v>0</v>
      </c>
      <c r="AT96" s="512">
        <f>SUM(AT97)</f>
        <v>45</v>
      </c>
      <c r="AU96" s="508"/>
      <c r="AV96" s="512">
        <f>SUM(AV97)</f>
        <v>64</v>
      </c>
      <c r="AW96" s="508"/>
    </row>
    <row r="97" spans="1:49" s="7" customFormat="1" ht="14.25" customHeight="1">
      <c r="A97" s="474" t="s">
        <v>176</v>
      </c>
      <c r="B97" s="475"/>
      <c r="C97" s="476"/>
      <c r="D97" s="253" t="s">
        <v>177</v>
      </c>
      <c r="E97" s="254"/>
      <c r="F97" s="254"/>
      <c r="G97" s="254"/>
      <c r="H97" s="254"/>
      <c r="I97" s="254"/>
      <c r="J97" s="254"/>
      <c r="K97" s="254"/>
      <c r="L97" s="254"/>
      <c r="M97" s="254"/>
      <c r="N97" s="254"/>
      <c r="O97" s="254"/>
      <c r="P97" s="254"/>
      <c r="Q97" s="254"/>
      <c r="R97" s="254"/>
      <c r="S97" s="450"/>
      <c r="T97" s="197"/>
      <c r="U97" s="199"/>
      <c r="V97" s="198"/>
      <c r="W97" s="199"/>
      <c r="X97" s="197"/>
      <c r="Y97" s="203"/>
      <c r="Z97" s="198"/>
      <c r="AA97" s="62" t="s">
        <v>108</v>
      </c>
      <c r="AB97" s="260">
        <v>163</v>
      </c>
      <c r="AC97" s="261"/>
      <c r="AD97" s="262">
        <v>54</v>
      </c>
      <c r="AE97" s="263"/>
      <c r="AF97" s="261">
        <v>109</v>
      </c>
      <c r="AG97" s="261"/>
      <c r="AH97" s="67">
        <v>60</v>
      </c>
      <c r="AI97" s="172"/>
      <c r="AJ97" s="260"/>
      <c r="AK97" s="261"/>
      <c r="AL97" s="261"/>
      <c r="AM97" s="421"/>
      <c r="AN97" s="417"/>
      <c r="AO97" s="415"/>
      <c r="AP97" s="415"/>
      <c r="AQ97" s="418"/>
      <c r="AR97" s="57"/>
      <c r="AS97" s="58"/>
      <c r="AT97" s="414">
        <v>45</v>
      </c>
      <c r="AU97" s="415"/>
      <c r="AV97" s="415">
        <v>64</v>
      </c>
      <c r="AW97" s="420"/>
    </row>
    <row r="98" spans="1:49" s="7" customFormat="1" ht="24.75" customHeight="1" thickBot="1">
      <c r="A98" s="260" t="s">
        <v>178</v>
      </c>
      <c r="B98" s="261"/>
      <c r="C98" s="457"/>
      <c r="D98" s="493" t="s">
        <v>258</v>
      </c>
      <c r="E98" s="494"/>
      <c r="F98" s="494"/>
      <c r="G98" s="494"/>
      <c r="H98" s="494"/>
      <c r="I98" s="494"/>
      <c r="J98" s="494"/>
      <c r="K98" s="494"/>
      <c r="L98" s="494"/>
      <c r="M98" s="494"/>
      <c r="N98" s="494"/>
      <c r="O98" s="494"/>
      <c r="P98" s="494"/>
      <c r="Q98" s="494"/>
      <c r="R98" s="495"/>
      <c r="S98" s="363"/>
      <c r="T98" s="197"/>
      <c r="U98" s="199"/>
      <c r="V98" s="198"/>
      <c r="W98" s="199"/>
      <c r="X98" s="197"/>
      <c r="Y98" s="203"/>
      <c r="Z98" s="198"/>
      <c r="AA98" s="73" t="s">
        <v>108</v>
      </c>
      <c r="AB98" s="260">
        <v>18</v>
      </c>
      <c r="AC98" s="261"/>
      <c r="AD98" s="262">
        <f t="shared" si="2"/>
        <v>0</v>
      </c>
      <c r="AE98" s="263"/>
      <c r="AF98" s="421">
        <v>18</v>
      </c>
      <c r="AG98" s="419"/>
      <c r="AH98" s="172">
        <v>18</v>
      </c>
      <c r="AI98" s="172"/>
      <c r="AJ98" s="260"/>
      <c r="AK98" s="261"/>
      <c r="AL98" s="261"/>
      <c r="AM98" s="421"/>
      <c r="AN98" s="417"/>
      <c r="AO98" s="415"/>
      <c r="AP98" s="415"/>
      <c r="AQ98" s="418"/>
      <c r="AR98" s="57"/>
      <c r="AS98" s="58"/>
      <c r="AT98" s="414"/>
      <c r="AU98" s="415"/>
      <c r="AV98" s="415">
        <v>18</v>
      </c>
      <c r="AW98" s="420"/>
    </row>
    <row r="99" spans="1:49" s="7" customFormat="1" ht="30" customHeight="1">
      <c r="A99" s="393" t="s">
        <v>181</v>
      </c>
      <c r="B99" s="394"/>
      <c r="C99" s="395"/>
      <c r="D99" s="436" t="s">
        <v>219</v>
      </c>
      <c r="E99" s="436"/>
      <c r="F99" s="436"/>
      <c r="G99" s="436"/>
      <c r="H99" s="436"/>
      <c r="I99" s="436"/>
      <c r="J99" s="436"/>
      <c r="K99" s="436"/>
      <c r="L99" s="436"/>
      <c r="M99" s="436"/>
      <c r="N99" s="436"/>
      <c r="O99" s="436"/>
      <c r="P99" s="436"/>
      <c r="Q99" s="436"/>
      <c r="R99" s="436"/>
      <c r="S99" s="449" t="s">
        <v>234</v>
      </c>
      <c r="T99" s="148" t="s">
        <v>277</v>
      </c>
      <c r="U99" s="150" t="s">
        <v>192</v>
      </c>
      <c r="V99" s="152">
        <v>0</v>
      </c>
      <c r="W99" s="180">
        <v>0</v>
      </c>
      <c r="X99" s="155">
        <v>0</v>
      </c>
      <c r="Y99" s="167">
        <v>0</v>
      </c>
      <c r="Z99" s="152">
        <v>0</v>
      </c>
      <c r="AA99" s="180">
        <v>0</v>
      </c>
      <c r="AB99" s="393">
        <v>432</v>
      </c>
      <c r="AC99" s="394"/>
      <c r="AD99" s="510">
        <f t="shared" si="2"/>
        <v>144</v>
      </c>
      <c r="AE99" s="511"/>
      <c r="AF99" s="394">
        <v>288</v>
      </c>
      <c r="AG99" s="394"/>
      <c r="AH99" s="145">
        <v>216</v>
      </c>
      <c r="AI99" s="179">
        <v>0</v>
      </c>
      <c r="AJ99" s="393">
        <f>SUM(AJ100:AK102)</f>
        <v>114</v>
      </c>
      <c r="AK99" s="394"/>
      <c r="AL99" s="393">
        <f>SUM(AL100:AM102)</f>
        <v>174</v>
      </c>
      <c r="AM99" s="394"/>
      <c r="AN99" s="514">
        <v>0</v>
      </c>
      <c r="AO99" s="508"/>
      <c r="AP99" s="508">
        <v>0</v>
      </c>
      <c r="AQ99" s="509"/>
      <c r="AR99" s="201">
        <v>0</v>
      </c>
      <c r="AS99" s="202">
        <v>0</v>
      </c>
      <c r="AT99" s="512">
        <v>0</v>
      </c>
      <c r="AU99" s="508"/>
      <c r="AV99" s="508">
        <v>0</v>
      </c>
      <c r="AW99" s="513"/>
    </row>
    <row r="100" spans="1:49" s="7" customFormat="1" ht="10.5" customHeight="1">
      <c r="A100" s="474" t="s">
        <v>182</v>
      </c>
      <c r="B100" s="475"/>
      <c r="C100" s="476"/>
      <c r="D100" s="253" t="s">
        <v>142</v>
      </c>
      <c r="E100" s="254"/>
      <c r="F100" s="254"/>
      <c r="G100" s="254"/>
      <c r="H100" s="254"/>
      <c r="I100" s="254"/>
      <c r="J100" s="254"/>
      <c r="K100" s="254"/>
      <c r="L100" s="254"/>
      <c r="M100" s="254"/>
      <c r="N100" s="254"/>
      <c r="O100" s="254"/>
      <c r="P100" s="254"/>
      <c r="Q100" s="254"/>
      <c r="R100" s="254"/>
      <c r="S100" s="519"/>
      <c r="T100" s="517" t="s">
        <v>238</v>
      </c>
      <c r="U100" s="50"/>
      <c r="V100" s="205"/>
      <c r="W100" s="42"/>
      <c r="X100" s="27"/>
      <c r="Y100" s="41"/>
      <c r="Z100" s="23"/>
      <c r="AA100" s="206"/>
      <c r="AB100" s="260">
        <f>AF100*1.5</f>
        <v>54</v>
      </c>
      <c r="AC100" s="261"/>
      <c r="AD100" s="262">
        <f t="shared" si="2"/>
        <v>18</v>
      </c>
      <c r="AE100" s="263"/>
      <c r="AF100" s="261">
        <v>36</v>
      </c>
      <c r="AG100" s="261"/>
      <c r="AH100" s="67">
        <v>12</v>
      </c>
      <c r="AI100" s="172"/>
      <c r="AJ100" s="260">
        <v>36</v>
      </c>
      <c r="AK100" s="261"/>
      <c r="AL100" s="261"/>
      <c r="AM100" s="421"/>
      <c r="AN100" s="417"/>
      <c r="AO100" s="415"/>
      <c r="AP100" s="415"/>
      <c r="AQ100" s="418"/>
      <c r="AR100" s="57"/>
      <c r="AS100" s="58"/>
      <c r="AT100" s="414"/>
      <c r="AU100" s="415"/>
      <c r="AV100" s="415"/>
      <c r="AW100" s="420"/>
    </row>
    <row r="101" spans="1:49" s="7" customFormat="1" ht="10.5" customHeight="1">
      <c r="A101" s="474" t="s">
        <v>183</v>
      </c>
      <c r="B101" s="475"/>
      <c r="C101" s="476"/>
      <c r="D101" s="253" t="s">
        <v>143</v>
      </c>
      <c r="E101" s="254"/>
      <c r="F101" s="254"/>
      <c r="G101" s="254"/>
      <c r="H101" s="254"/>
      <c r="I101" s="254"/>
      <c r="J101" s="254"/>
      <c r="K101" s="254"/>
      <c r="L101" s="254"/>
      <c r="M101" s="254"/>
      <c r="N101" s="254"/>
      <c r="O101" s="254"/>
      <c r="P101" s="254"/>
      <c r="Q101" s="254"/>
      <c r="R101" s="254"/>
      <c r="S101" s="519"/>
      <c r="T101" s="518"/>
      <c r="U101" s="51"/>
      <c r="V101" s="205"/>
      <c r="W101" s="42"/>
      <c r="X101" s="27"/>
      <c r="Y101" s="41"/>
      <c r="Z101" s="23"/>
      <c r="AA101" s="206"/>
      <c r="AB101" s="260">
        <f>AF101*1.5</f>
        <v>117</v>
      </c>
      <c r="AC101" s="261"/>
      <c r="AD101" s="262">
        <f t="shared" si="2"/>
        <v>39</v>
      </c>
      <c r="AE101" s="263"/>
      <c r="AF101" s="261">
        <v>78</v>
      </c>
      <c r="AG101" s="261"/>
      <c r="AH101" s="67">
        <v>60</v>
      </c>
      <c r="AI101" s="172"/>
      <c r="AJ101" s="260">
        <v>78</v>
      </c>
      <c r="AK101" s="261"/>
      <c r="AL101" s="261"/>
      <c r="AM101" s="421"/>
      <c r="AN101" s="417"/>
      <c r="AO101" s="415"/>
      <c r="AP101" s="415"/>
      <c r="AQ101" s="418"/>
      <c r="AR101" s="57"/>
      <c r="AS101" s="58"/>
      <c r="AT101" s="414"/>
      <c r="AU101" s="415"/>
      <c r="AV101" s="415"/>
      <c r="AW101" s="420"/>
    </row>
    <row r="102" spans="1:49" s="9" customFormat="1" ht="12.75" customHeight="1">
      <c r="A102" s="474" t="s">
        <v>224</v>
      </c>
      <c r="B102" s="475"/>
      <c r="C102" s="476"/>
      <c r="D102" s="253" t="s">
        <v>144</v>
      </c>
      <c r="E102" s="254"/>
      <c r="F102" s="254"/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  <c r="Q102" s="254"/>
      <c r="R102" s="254"/>
      <c r="S102" s="450"/>
      <c r="T102" s="207"/>
      <c r="U102" s="52" t="s">
        <v>108</v>
      </c>
      <c r="V102" s="205"/>
      <c r="W102" s="42"/>
      <c r="X102" s="27"/>
      <c r="Y102" s="24"/>
      <c r="Z102" s="23"/>
      <c r="AA102" s="206"/>
      <c r="AB102" s="260">
        <f>AF102*1.5</f>
        <v>261</v>
      </c>
      <c r="AC102" s="261"/>
      <c r="AD102" s="262">
        <f t="shared" si="2"/>
        <v>87</v>
      </c>
      <c r="AE102" s="263"/>
      <c r="AF102" s="261">
        <v>174</v>
      </c>
      <c r="AG102" s="261"/>
      <c r="AH102" s="67">
        <v>144</v>
      </c>
      <c r="AI102" s="172"/>
      <c r="AJ102" s="260"/>
      <c r="AK102" s="261"/>
      <c r="AL102" s="261">
        <v>174</v>
      </c>
      <c r="AM102" s="421"/>
      <c r="AN102" s="417"/>
      <c r="AO102" s="415"/>
      <c r="AP102" s="415"/>
      <c r="AQ102" s="418"/>
      <c r="AR102" s="57"/>
      <c r="AS102" s="58"/>
      <c r="AT102" s="414"/>
      <c r="AU102" s="415"/>
      <c r="AV102" s="415"/>
      <c r="AW102" s="420"/>
    </row>
    <row r="103" spans="1:51" s="9" customFormat="1" ht="37.5" customHeight="1">
      <c r="A103" s="260" t="s">
        <v>194</v>
      </c>
      <c r="B103" s="261"/>
      <c r="C103" s="457"/>
      <c r="D103" s="458" t="s">
        <v>259</v>
      </c>
      <c r="E103" s="459"/>
      <c r="F103" s="459"/>
      <c r="G103" s="459"/>
      <c r="H103" s="459"/>
      <c r="I103" s="459"/>
      <c r="J103" s="459"/>
      <c r="K103" s="459"/>
      <c r="L103" s="459"/>
      <c r="M103" s="459"/>
      <c r="N103" s="459"/>
      <c r="O103" s="459"/>
      <c r="P103" s="459"/>
      <c r="Q103" s="459"/>
      <c r="R103" s="459"/>
      <c r="S103" s="450"/>
      <c r="T103" s="47"/>
      <c r="U103" s="460" t="s">
        <v>108</v>
      </c>
      <c r="V103" s="198"/>
      <c r="W103" s="154"/>
      <c r="X103" s="197"/>
      <c r="Y103" s="203"/>
      <c r="Z103" s="198"/>
      <c r="AA103" s="199"/>
      <c r="AB103" s="260">
        <v>72</v>
      </c>
      <c r="AC103" s="261"/>
      <c r="AD103" s="262">
        <f t="shared" si="2"/>
        <v>0</v>
      </c>
      <c r="AE103" s="263"/>
      <c r="AF103" s="261">
        <v>72</v>
      </c>
      <c r="AG103" s="261"/>
      <c r="AH103" s="67">
        <v>72</v>
      </c>
      <c r="AI103" s="172"/>
      <c r="AJ103" s="260">
        <v>36</v>
      </c>
      <c r="AK103" s="261"/>
      <c r="AL103" s="261">
        <v>36</v>
      </c>
      <c r="AM103" s="421"/>
      <c r="AN103" s="516"/>
      <c r="AO103" s="500"/>
      <c r="AP103" s="500"/>
      <c r="AQ103" s="515"/>
      <c r="AR103" s="192"/>
      <c r="AS103" s="193"/>
      <c r="AT103" s="528"/>
      <c r="AU103" s="500"/>
      <c r="AV103" s="500"/>
      <c r="AW103" s="501"/>
      <c r="AY103" s="44"/>
    </row>
    <row r="104" spans="1:49" s="9" customFormat="1" ht="35.25" customHeight="1" thickBot="1">
      <c r="A104" s="536" t="s">
        <v>195</v>
      </c>
      <c r="B104" s="520"/>
      <c r="C104" s="537"/>
      <c r="D104" s="538" t="s">
        <v>260</v>
      </c>
      <c r="E104" s="539"/>
      <c r="F104" s="539"/>
      <c r="G104" s="539"/>
      <c r="H104" s="539"/>
      <c r="I104" s="539"/>
      <c r="J104" s="539"/>
      <c r="K104" s="539"/>
      <c r="L104" s="539"/>
      <c r="M104" s="539"/>
      <c r="N104" s="539"/>
      <c r="O104" s="539"/>
      <c r="P104" s="539"/>
      <c r="Q104" s="539"/>
      <c r="R104" s="540"/>
      <c r="S104" s="450"/>
      <c r="T104" s="208"/>
      <c r="U104" s="522"/>
      <c r="V104" s="209"/>
      <c r="W104" s="210"/>
      <c r="X104" s="211"/>
      <c r="Y104" s="212"/>
      <c r="Z104" s="209"/>
      <c r="AA104" s="213"/>
      <c r="AB104" s="536">
        <v>72</v>
      </c>
      <c r="AC104" s="520"/>
      <c r="AD104" s="520">
        <f t="shared" si="2"/>
        <v>0</v>
      </c>
      <c r="AE104" s="521"/>
      <c r="AF104" s="520">
        <v>72</v>
      </c>
      <c r="AG104" s="520"/>
      <c r="AH104" s="214">
        <v>72</v>
      </c>
      <c r="AI104" s="215"/>
      <c r="AJ104" s="536"/>
      <c r="AK104" s="520"/>
      <c r="AL104" s="520">
        <v>72</v>
      </c>
      <c r="AM104" s="521"/>
      <c r="AN104" s="523"/>
      <c r="AO104" s="524"/>
      <c r="AP104" s="524"/>
      <c r="AQ104" s="525"/>
      <c r="AR104" s="216"/>
      <c r="AS104" s="217"/>
      <c r="AT104" s="526"/>
      <c r="AU104" s="524"/>
      <c r="AV104" s="524"/>
      <c r="AW104" s="527"/>
    </row>
    <row r="105" spans="1:50" s="6" customFormat="1" ht="22.5" customHeight="1" thickBot="1">
      <c r="A105" s="529"/>
      <c r="B105" s="530"/>
      <c r="C105" s="531"/>
      <c r="D105" s="532" t="s">
        <v>114</v>
      </c>
      <c r="E105" s="533"/>
      <c r="F105" s="533"/>
      <c r="G105" s="533"/>
      <c r="H105" s="533"/>
      <c r="I105" s="533"/>
      <c r="J105" s="533"/>
      <c r="K105" s="533"/>
      <c r="L105" s="533"/>
      <c r="M105" s="533"/>
      <c r="N105" s="533"/>
      <c r="O105" s="533"/>
      <c r="P105" s="533"/>
      <c r="Q105" s="533"/>
      <c r="R105" s="533"/>
      <c r="S105" s="218"/>
      <c r="T105" s="138" t="s">
        <v>241</v>
      </c>
      <c r="U105" s="219" t="s">
        <v>288</v>
      </c>
      <c r="V105" s="220" t="s">
        <v>244</v>
      </c>
      <c r="W105" s="221" t="s">
        <v>291</v>
      </c>
      <c r="X105" s="222" t="s">
        <v>249</v>
      </c>
      <c r="Y105" s="223" t="s">
        <v>294</v>
      </c>
      <c r="Z105" s="224" t="s">
        <v>281</v>
      </c>
      <c r="AA105" s="225" t="s">
        <v>297</v>
      </c>
      <c r="AB105" s="534">
        <f>AB99+AB96+AB93+AB90+AB87+AB85+AB82+AB76+AB69+AB65+AB48+AB43+AB33</f>
        <v>6426</v>
      </c>
      <c r="AC105" s="535"/>
      <c r="AD105" s="535">
        <f>AD99+AD96+AD93+AD90+AD87+AD85+AD82+AD76+AD69+AD65+AD48+AD43+AD33</f>
        <v>2142</v>
      </c>
      <c r="AE105" s="535"/>
      <c r="AF105" s="535">
        <f>SUM(AF33+AF43+AF47)</f>
        <v>4284</v>
      </c>
      <c r="AG105" s="535"/>
      <c r="AH105" s="226">
        <f>AH99+AH96+AH93+AH90+AH87+AH68+AH64+AH48+AH43+AH33</f>
        <v>2456</v>
      </c>
      <c r="AI105" s="227">
        <v>20</v>
      </c>
      <c r="AJ105" s="541">
        <f>SUM(AJ33+AJ43+AJ47)</f>
        <v>558</v>
      </c>
      <c r="AK105" s="542"/>
      <c r="AL105" s="541">
        <f>SUM(AL33+AL43+AL47)</f>
        <v>720</v>
      </c>
      <c r="AM105" s="542"/>
      <c r="AN105" s="541">
        <f>SUM(AN33+AN43+AN47)</f>
        <v>576</v>
      </c>
      <c r="AO105" s="542"/>
      <c r="AP105" s="541">
        <f>SUM(AP33+AP43+AP47)</f>
        <v>666</v>
      </c>
      <c r="AQ105" s="542"/>
      <c r="AR105" s="55">
        <f>SUM(AR33+AR43+AR47)</f>
        <v>468</v>
      </c>
      <c r="AS105" s="55">
        <f>SUM(AS33+AS43+AS47)</f>
        <v>576</v>
      </c>
      <c r="AT105" s="541">
        <f>SUM(AT33+AT43+AT47)</f>
        <v>450</v>
      </c>
      <c r="AU105" s="542"/>
      <c r="AV105" s="541">
        <f>SUM(AV33+AV43+AV47)</f>
        <v>270</v>
      </c>
      <c r="AW105" s="542"/>
      <c r="AX105" s="66"/>
    </row>
    <row r="106" spans="1:49" s="6" customFormat="1" ht="18" customHeight="1" thickBot="1">
      <c r="A106" s="437"/>
      <c r="B106" s="438"/>
      <c r="C106" s="451"/>
      <c r="D106" s="548" t="s">
        <v>33</v>
      </c>
      <c r="E106" s="549"/>
      <c r="F106" s="549"/>
      <c r="G106" s="549"/>
      <c r="H106" s="549"/>
      <c r="I106" s="549"/>
      <c r="J106" s="549"/>
      <c r="K106" s="549"/>
      <c r="L106" s="549"/>
      <c r="M106" s="549"/>
      <c r="N106" s="549"/>
      <c r="O106" s="549"/>
      <c r="P106" s="549"/>
      <c r="Q106" s="549"/>
      <c r="R106" s="549"/>
      <c r="S106" s="228"/>
      <c r="T106" s="550" t="s">
        <v>289</v>
      </c>
      <c r="U106" s="551"/>
      <c r="V106" s="550" t="s">
        <v>292</v>
      </c>
      <c r="W106" s="552"/>
      <c r="X106" s="554" t="s">
        <v>261</v>
      </c>
      <c r="Y106" s="555"/>
      <c r="Z106" s="550" t="s">
        <v>298</v>
      </c>
      <c r="AA106" s="551"/>
      <c r="AB106" s="553">
        <v>6426</v>
      </c>
      <c r="AC106" s="544"/>
      <c r="AD106" s="453"/>
      <c r="AE106" s="456"/>
      <c r="AF106" s="544">
        <v>5328</v>
      </c>
      <c r="AG106" s="544"/>
      <c r="AH106" s="571">
        <v>3520</v>
      </c>
      <c r="AI106" s="572"/>
      <c r="AJ106" s="543">
        <f>SUM(AJ109:AK111)</f>
        <v>594</v>
      </c>
      <c r="AK106" s="544"/>
      <c r="AL106" s="543">
        <f>SUM(AL109:AM111)</f>
        <v>828</v>
      </c>
      <c r="AM106" s="544"/>
      <c r="AN106" s="545">
        <f>SUM(AN109:AO111)</f>
        <v>576</v>
      </c>
      <c r="AO106" s="546"/>
      <c r="AP106" s="545">
        <f>SUM(AP109:AQ111)</f>
        <v>882</v>
      </c>
      <c r="AQ106" s="546"/>
      <c r="AR106" s="229">
        <f>SUM(AR109:AR111)</f>
        <v>612</v>
      </c>
      <c r="AS106" s="229">
        <f>SUM(AS109:AS111)</f>
        <v>792</v>
      </c>
      <c r="AT106" s="547">
        <f>SUM(AT109:AU111)</f>
        <v>594</v>
      </c>
      <c r="AU106" s="546"/>
      <c r="AV106" s="547">
        <f>SUM(AV109:AW111)</f>
        <v>450</v>
      </c>
      <c r="AW106" s="546"/>
    </row>
    <row r="107" spans="1:49" s="6" customFormat="1" ht="17.25" customHeight="1" thickBot="1">
      <c r="A107" s="556" t="s">
        <v>85</v>
      </c>
      <c r="B107" s="518"/>
      <c r="C107" s="461"/>
      <c r="D107" s="557" t="s">
        <v>88</v>
      </c>
      <c r="E107" s="557"/>
      <c r="F107" s="557"/>
      <c r="G107" s="557"/>
      <c r="H107" s="557"/>
      <c r="I107" s="557"/>
      <c r="J107" s="557"/>
      <c r="K107" s="557"/>
      <c r="L107" s="557"/>
      <c r="M107" s="557"/>
      <c r="N107" s="557"/>
      <c r="O107" s="557"/>
      <c r="P107" s="557"/>
      <c r="Q107" s="557"/>
      <c r="R107" s="557"/>
      <c r="S107" s="557"/>
      <c r="T107" s="558"/>
      <c r="U107" s="558"/>
      <c r="V107" s="558"/>
      <c r="W107" s="557"/>
      <c r="X107" s="557"/>
      <c r="Y107" s="557"/>
      <c r="Z107" s="557"/>
      <c r="AA107" s="557"/>
      <c r="AB107" s="559"/>
      <c r="AC107" s="448"/>
      <c r="AD107" s="256"/>
      <c r="AE107" s="448"/>
      <c r="AF107" s="560">
        <v>5472</v>
      </c>
      <c r="AG107" s="561"/>
      <c r="AH107" s="562" t="s">
        <v>271</v>
      </c>
      <c r="AI107" s="563"/>
      <c r="AJ107" s="564"/>
      <c r="AK107" s="565"/>
      <c r="AL107" s="566"/>
      <c r="AM107" s="564"/>
      <c r="AN107" s="567"/>
      <c r="AO107" s="568"/>
      <c r="AP107" s="569"/>
      <c r="AQ107" s="570"/>
      <c r="AR107" s="64"/>
      <c r="AS107" s="65"/>
      <c r="AT107" s="570"/>
      <c r="AU107" s="568"/>
      <c r="AV107" s="573" t="s">
        <v>79</v>
      </c>
      <c r="AW107" s="574"/>
    </row>
    <row r="108" spans="1:49" s="6" customFormat="1" ht="10.5" customHeight="1" thickBot="1">
      <c r="A108" s="575" t="s">
        <v>63</v>
      </c>
      <c r="B108" s="576"/>
      <c r="C108" s="577"/>
      <c r="D108" s="578" t="s">
        <v>121</v>
      </c>
      <c r="E108" s="578"/>
      <c r="F108" s="578"/>
      <c r="G108" s="578"/>
      <c r="H108" s="578"/>
      <c r="I108" s="578"/>
      <c r="J108" s="578"/>
      <c r="K108" s="578"/>
      <c r="L108" s="578"/>
      <c r="M108" s="578"/>
      <c r="N108" s="578"/>
      <c r="O108" s="578"/>
      <c r="P108" s="578"/>
      <c r="Q108" s="578"/>
      <c r="R108" s="578"/>
      <c r="S108" s="578"/>
      <c r="T108" s="558"/>
      <c r="U108" s="558"/>
      <c r="V108" s="558"/>
      <c r="W108" s="578"/>
      <c r="X108" s="578"/>
      <c r="Y108" s="578"/>
      <c r="Z108" s="578"/>
      <c r="AA108" s="578"/>
      <c r="AB108" s="579"/>
      <c r="AC108" s="580"/>
      <c r="AD108" s="580"/>
      <c r="AE108" s="580"/>
      <c r="AF108" s="580"/>
      <c r="AG108" s="580"/>
      <c r="AH108" s="580"/>
      <c r="AI108" s="581"/>
      <c r="AJ108" s="230"/>
      <c r="AK108" s="231"/>
      <c r="AL108" s="230"/>
      <c r="AM108" s="232"/>
      <c r="AN108" s="233"/>
      <c r="AO108" s="234"/>
      <c r="AP108" s="235"/>
      <c r="AQ108" s="235"/>
      <c r="AR108" s="236"/>
      <c r="AS108" s="237"/>
      <c r="AT108" s="235"/>
      <c r="AU108" s="234"/>
      <c r="AV108" s="582" t="s">
        <v>86</v>
      </c>
      <c r="AW108" s="583"/>
    </row>
    <row r="109" spans="1:49" s="6" customFormat="1" ht="10.5" customHeight="1">
      <c r="A109" s="584" t="s">
        <v>286</v>
      </c>
      <c r="B109" s="585"/>
      <c r="C109" s="585"/>
      <c r="D109" s="585"/>
      <c r="E109" s="585"/>
      <c r="F109" s="585"/>
      <c r="G109" s="585"/>
      <c r="H109" s="585"/>
      <c r="I109" s="585"/>
      <c r="J109" s="585"/>
      <c r="K109" s="585"/>
      <c r="L109" s="585"/>
      <c r="M109" s="585"/>
      <c r="N109" s="585"/>
      <c r="O109" s="585"/>
      <c r="P109" s="585"/>
      <c r="Q109" s="585"/>
      <c r="R109" s="585"/>
      <c r="S109" s="585"/>
      <c r="T109" s="585"/>
      <c r="U109" s="585"/>
      <c r="V109" s="585"/>
      <c r="W109" s="585"/>
      <c r="X109" s="585"/>
      <c r="Y109" s="585"/>
      <c r="Z109" s="585"/>
      <c r="AA109" s="585"/>
      <c r="AB109" s="586" t="s">
        <v>100</v>
      </c>
      <c r="AC109" s="587"/>
      <c r="AD109" s="587"/>
      <c r="AE109" s="587"/>
      <c r="AF109" s="587"/>
      <c r="AG109" s="587"/>
      <c r="AH109" s="587"/>
      <c r="AI109" s="588"/>
      <c r="AJ109" s="556">
        <f>AJ105</f>
        <v>558</v>
      </c>
      <c r="AK109" s="518"/>
      <c r="AL109" s="518">
        <f>AL105</f>
        <v>720</v>
      </c>
      <c r="AM109" s="461"/>
      <c r="AN109" s="589">
        <f>AN105</f>
        <v>576</v>
      </c>
      <c r="AO109" s="590"/>
      <c r="AP109" s="590">
        <f>AP105</f>
        <v>666</v>
      </c>
      <c r="AQ109" s="595"/>
      <c r="AR109" s="77">
        <f>AR105</f>
        <v>468</v>
      </c>
      <c r="AS109" s="78">
        <f>AS105</f>
        <v>576</v>
      </c>
      <c r="AT109" s="589">
        <f>AT105</f>
        <v>450</v>
      </c>
      <c r="AU109" s="590"/>
      <c r="AV109" s="595">
        <f>AV105</f>
        <v>270</v>
      </c>
      <c r="AW109" s="599"/>
    </row>
    <row r="110" spans="1:49" s="6" customFormat="1" ht="9" customHeight="1">
      <c r="A110" s="591" t="s">
        <v>121</v>
      </c>
      <c r="B110" s="592"/>
      <c r="C110" s="592"/>
      <c r="D110" s="592"/>
      <c r="E110" s="592"/>
      <c r="F110" s="592"/>
      <c r="G110" s="592"/>
      <c r="H110" s="592"/>
      <c r="I110" s="592"/>
      <c r="J110" s="592"/>
      <c r="K110" s="592"/>
      <c r="L110" s="592"/>
      <c r="M110" s="592"/>
      <c r="N110" s="592"/>
      <c r="O110" s="592"/>
      <c r="P110" s="592"/>
      <c r="Q110" s="592"/>
      <c r="R110" s="592"/>
      <c r="S110" s="592"/>
      <c r="T110" s="592"/>
      <c r="U110" s="592"/>
      <c r="V110" s="592"/>
      <c r="W110" s="592"/>
      <c r="X110" s="592"/>
      <c r="Y110" s="592"/>
      <c r="Z110" s="592"/>
      <c r="AA110" s="592"/>
      <c r="AB110" s="591" t="s">
        <v>76</v>
      </c>
      <c r="AC110" s="592"/>
      <c r="AD110" s="592"/>
      <c r="AE110" s="592"/>
      <c r="AF110" s="592"/>
      <c r="AG110" s="592"/>
      <c r="AH110" s="592"/>
      <c r="AI110" s="593"/>
      <c r="AJ110" s="561">
        <v>36</v>
      </c>
      <c r="AK110" s="518"/>
      <c r="AL110" s="561">
        <v>36</v>
      </c>
      <c r="AM110" s="560"/>
      <c r="AN110" s="594">
        <v>0</v>
      </c>
      <c r="AO110" s="590"/>
      <c r="AP110" s="590">
        <v>72</v>
      </c>
      <c r="AQ110" s="595"/>
      <c r="AR110" s="74">
        <v>0</v>
      </c>
      <c r="AS110" s="79">
        <v>36</v>
      </c>
      <c r="AT110" s="589">
        <v>0</v>
      </c>
      <c r="AU110" s="590"/>
      <c r="AV110" s="590">
        <v>36</v>
      </c>
      <c r="AW110" s="604"/>
    </row>
    <row r="111" spans="1:49" s="6" customFormat="1" ht="9" customHeight="1">
      <c r="A111" s="591" t="s">
        <v>87</v>
      </c>
      <c r="B111" s="592"/>
      <c r="C111" s="592"/>
      <c r="D111" s="592"/>
      <c r="E111" s="592"/>
      <c r="F111" s="592"/>
      <c r="G111" s="592"/>
      <c r="H111" s="592"/>
      <c r="I111" s="592"/>
      <c r="J111" s="592"/>
      <c r="K111" s="592"/>
      <c r="L111" s="592"/>
      <c r="M111" s="592"/>
      <c r="N111" s="592"/>
      <c r="O111" s="592"/>
      <c r="P111" s="592"/>
      <c r="Q111" s="592"/>
      <c r="R111" s="592"/>
      <c r="S111" s="592"/>
      <c r="T111" s="592"/>
      <c r="U111" s="592"/>
      <c r="V111" s="592"/>
      <c r="W111" s="592"/>
      <c r="X111" s="592"/>
      <c r="Y111" s="592"/>
      <c r="Z111" s="592"/>
      <c r="AA111" s="592"/>
      <c r="AB111" s="591" t="s">
        <v>77</v>
      </c>
      <c r="AC111" s="592"/>
      <c r="AD111" s="592"/>
      <c r="AE111" s="592"/>
      <c r="AF111" s="592"/>
      <c r="AG111" s="592"/>
      <c r="AH111" s="592"/>
      <c r="AI111" s="593"/>
      <c r="AJ111" s="602">
        <v>0</v>
      </c>
      <c r="AK111" s="447"/>
      <c r="AL111" s="602">
        <v>72</v>
      </c>
      <c r="AM111" s="603"/>
      <c r="AN111" s="611">
        <v>0</v>
      </c>
      <c r="AO111" s="597"/>
      <c r="AP111" s="597">
        <v>144</v>
      </c>
      <c r="AQ111" s="607"/>
      <c r="AR111" s="70">
        <v>144</v>
      </c>
      <c r="AS111" s="68">
        <v>180</v>
      </c>
      <c r="AT111" s="596">
        <v>144</v>
      </c>
      <c r="AU111" s="597"/>
      <c r="AV111" s="596">
        <v>144</v>
      </c>
      <c r="AW111" s="598"/>
    </row>
    <row r="112" spans="1:49" s="6" customFormat="1" ht="9" customHeight="1">
      <c r="A112" s="600" t="s">
        <v>101</v>
      </c>
      <c r="B112" s="601"/>
      <c r="C112" s="601"/>
      <c r="D112" s="601"/>
      <c r="E112" s="601"/>
      <c r="F112" s="601"/>
      <c r="G112" s="601"/>
      <c r="H112" s="601"/>
      <c r="I112" s="601"/>
      <c r="J112" s="601"/>
      <c r="K112" s="601"/>
      <c r="L112" s="601"/>
      <c r="M112" s="601"/>
      <c r="N112" s="601"/>
      <c r="O112" s="601"/>
      <c r="P112" s="601"/>
      <c r="Q112" s="601"/>
      <c r="R112" s="601"/>
      <c r="S112" s="601"/>
      <c r="T112" s="601"/>
      <c r="U112" s="601"/>
      <c r="V112" s="601"/>
      <c r="W112" s="601"/>
      <c r="X112" s="601"/>
      <c r="Y112" s="601"/>
      <c r="Z112" s="601"/>
      <c r="AA112" s="601"/>
      <c r="AB112" s="591" t="s">
        <v>7</v>
      </c>
      <c r="AC112" s="592"/>
      <c r="AD112" s="592"/>
      <c r="AE112" s="592"/>
      <c r="AF112" s="592"/>
      <c r="AG112" s="592"/>
      <c r="AH112" s="592"/>
      <c r="AI112" s="593"/>
      <c r="AJ112" s="602">
        <v>1</v>
      </c>
      <c r="AK112" s="447"/>
      <c r="AL112" s="447">
        <v>1</v>
      </c>
      <c r="AM112" s="603"/>
      <c r="AN112" s="446">
        <v>2</v>
      </c>
      <c r="AO112" s="447"/>
      <c r="AP112" s="597">
        <v>0</v>
      </c>
      <c r="AQ112" s="607"/>
      <c r="AR112" s="70">
        <v>0</v>
      </c>
      <c r="AS112" s="68">
        <v>3</v>
      </c>
      <c r="AT112" s="596">
        <v>0</v>
      </c>
      <c r="AU112" s="597"/>
      <c r="AV112" s="596">
        <v>0</v>
      </c>
      <c r="AW112" s="598"/>
    </row>
    <row r="113" spans="1:49" s="6" customFormat="1" ht="9" customHeight="1">
      <c r="A113" s="600" t="s">
        <v>222</v>
      </c>
      <c r="B113" s="601"/>
      <c r="C113" s="601"/>
      <c r="D113" s="601"/>
      <c r="E113" s="601"/>
      <c r="F113" s="601"/>
      <c r="G113" s="601"/>
      <c r="H113" s="601"/>
      <c r="I113" s="601"/>
      <c r="J113" s="601"/>
      <c r="K113" s="601"/>
      <c r="L113" s="601"/>
      <c r="M113" s="601"/>
      <c r="N113" s="601"/>
      <c r="O113" s="601"/>
      <c r="P113" s="601"/>
      <c r="Q113" s="601"/>
      <c r="R113" s="601"/>
      <c r="S113" s="601"/>
      <c r="T113" s="601"/>
      <c r="U113" s="601"/>
      <c r="V113" s="601"/>
      <c r="W113" s="601"/>
      <c r="X113" s="601"/>
      <c r="Y113" s="601"/>
      <c r="Z113" s="601"/>
      <c r="AA113" s="601"/>
      <c r="AB113" s="591" t="s">
        <v>111</v>
      </c>
      <c r="AC113" s="592"/>
      <c r="AD113" s="592"/>
      <c r="AE113" s="592"/>
      <c r="AF113" s="592"/>
      <c r="AG113" s="592"/>
      <c r="AH113" s="592"/>
      <c r="AI113" s="593"/>
      <c r="AJ113" s="609">
        <v>0</v>
      </c>
      <c r="AK113" s="602"/>
      <c r="AL113" s="603">
        <v>1</v>
      </c>
      <c r="AM113" s="610"/>
      <c r="AN113" s="609">
        <v>0</v>
      </c>
      <c r="AO113" s="602"/>
      <c r="AP113" s="607">
        <v>1</v>
      </c>
      <c r="AQ113" s="608"/>
      <c r="AR113" s="70">
        <v>0</v>
      </c>
      <c r="AS113" s="68">
        <v>1</v>
      </c>
      <c r="AT113" s="608">
        <v>1</v>
      </c>
      <c r="AU113" s="596"/>
      <c r="AV113" s="607">
        <v>3</v>
      </c>
      <c r="AW113" s="670"/>
    </row>
    <row r="114" spans="1:49" s="6" customFormat="1" ht="9" customHeight="1">
      <c r="A114" s="600" t="s">
        <v>223</v>
      </c>
      <c r="B114" s="601"/>
      <c r="C114" s="601"/>
      <c r="D114" s="601"/>
      <c r="E114" s="601"/>
      <c r="F114" s="601"/>
      <c r="G114" s="601"/>
      <c r="H114" s="601"/>
      <c r="I114" s="601"/>
      <c r="J114" s="601"/>
      <c r="K114" s="601"/>
      <c r="L114" s="601"/>
      <c r="M114" s="601"/>
      <c r="N114" s="601"/>
      <c r="O114" s="601"/>
      <c r="P114" s="601"/>
      <c r="Q114" s="601"/>
      <c r="R114" s="601"/>
      <c r="S114" s="601"/>
      <c r="T114" s="601"/>
      <c r="U114" s="601"/>
      <c r="V114" s="601"/>
      <c r="W114" s="601"/>
      <c r="X114" s="601"/>
      <c r="Y114" s="601"/>
      <c r="Z114" s="601"/>
      <c r="AA114" s="601"/>
      <c r="AB114" s="591" t="s">
        <v>78</v>
      </c>
      <c r="AC114" s="592"/>
      <c r="AD114" s="592"/>
      <c r="AE114" s="592"/>
      <c r="AF114" s="592"/>
      <c r="AG114" s="592"/>
      <c r="AH114" s="592"/>
      <c r="AI114" s="593"/>
      <c r="AJ114" s="602">
        <v>2</v>
      </c>
      <c r="AK114" s="447"/>
      <c r="AL114" s="447">
        <v>6</v>
      </c>
      <c r="AM114" s="603"/>
      <c r="AN114" s="611">
        <v>3</v>
      </c>
      <c r="AO114" s="597"/>
      <c r="AP114" s="597">
        <v>6</v>
      </c>
      <c r="AQ114" s="607"/>
      <c r="AR114" s="70">
        <v>2</v>
      </c>
      <c r="AS114" s="68">
        <v>7</v>
      </c>
      <c r="AT114" s="596">
        <v>3</v>
      </c>
      <c r="AU114" s="597"/>
      <c r="AV114" s="597">
        <v>7</v>
      </c>
      <c r="AW114" s="598"/>
    </row>
    <row r="115" spans="1:49" s="6" customFormat="1" ht="9" customHeight="1" thickBot="1">
      <c r="A115" s="600"/>
      <c r="B115" s="601"/>
      <c r="C115" s="601"/>
      <c r="D115" s="601"/>
      <c r="E115" s="601"/>
      <c r="F115" s="601"/>
      <c r="G115" s="601"/>
      <c r="H115" s="601"/>
      <c r="I115" s="601"/>
      <c r="J115" s="601"/>
      <c r="K115" s="601"/>
      <c r="L115" s="601"/>
      <c r="M115" s="601"/>
      <c r="N115" s="601"/>
      <c r="O115" s="601"/>
      <c r="P115" s="601"/>
      <c r="Q115" s="601"/>
      <c r="R115" s="601"/>
      <c r="S115" s="601"/>
      <c r="T115" s="601"/>
      <c r="U115" s="601"/>
      <c r="V115" s="601"/>
      <c r="W115" s="601"/>
      <c r="X115" s="601"/>
      <c r="Y115" s="601"/>
      <c r="Z115" s="601"/>
      <c r="AA115" s="601"/>
      <c r="AB115" s="613" t="s">
        <v>8</v>
      </c>
      <c r="AC115" s="614"/>
      <c r="AD115" s="614"/>
      <c r="AE115" s="614"/>
      <c r="AF115" s="614"/>
      <c r="AG115" s="614"/>
      <c r="AH115" s="614"/>
      <c r="AI115" s="615"/>
      <c r="AJ115" s="616">
        <v>3</v>
      </c>
      <c r="AK115" s="617"/>
      <c r="AL115" s="617">
        <v>1</v>
      </c>
      <c r="AM115" s="618"/>
      <c r="AN115" s="619">
        <v>1</v>
      </c>
      <c r="AO115" s="605"/>
      <c r="AP115" s="605">
        <v>2</v>
      </c>
      <c r="AQ115" s="620"/>
      <c r="AR115" s="69">
        <v>2</v>
      </c>
      <c r="AS115" s="81">
        <v>1</v>
      </c>
      <c r="AT115" s="612">
        <v>2</v>
      </c>
      <c r="AU115" s="605"/>
      <c r="AV115" s="605">
        <v>0</v>
      </c>
      <c r="AW115" s="606"/>
    </row>
    <row r="116" spans="1:49" s="6" customFormat="1" ht="9" customHeight="1">
      <c r="A116" s="10"/>
      <c r="B116" s="10"/>
      <c r="C116" s="10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3"/>
      <c r="AU116" s="13"/>
      <c r="AV116" s="13"/>
      <c r="AW116" s="13"/>
    </row>
    <row r="117" spans="1:49" s="6" customFormat="1" ht="9" customHeight="1">
      <c r="A117" s="10"/>
      <c r="B117" s="10"/>
      <c r="C117" s="10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3"/>
      <c r="AU117" s="13"/>
      <c r="AV117" s="13"/>
      <c r="AW117" s="13"/>
    </row>
    <row r="118" spans="1:49" s="6" customFormat="1" ht="9" customHeight="1">
      <c r="A118" s="10"/>
      <c r="B118" s="10"/>
      <c r="C118" s="10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3"/>
      <c r="AU118" s="13"/>
      <c r="AV118" s="13"/>
      <c r="AW118" s="13"/>
    </row>
    <row r="119" spans="1:49" s="6" customFormat="1" ht="9" customHeight="1">
      <c r="A119" s="10"/>
      <c r="B119" s="10"/>
      <c r="C119" s="10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3"/>
      <c r="AU119" s="13"/>
      <c r="AV119" s="13"/>
      <c r="AW119" s="13"/>
    </row>
    <row r="120" spans="1:49" s="6" customFormat="1" ht="9" customHeight="1">
      <c r="A120" s="10"/>
      <c r="B120" s="10"/>
      <c r="C120" s="10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3"/>
      <c r="AU120" s="13"/>
      <c r="AV120" s="13"/>
      <c r="AW120" s="13"/>
    </row>
    <row r="121" spans="1:49" s="6" customFormat="1" ht="9" customHeight="1">
      <c r="A121" s="10"/>
      <c r="B121" s="10"/>
      <c r="C121" s="10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3"/>
      <c r="AU121" s="13"/>
      <c r="AV121" s="13"/>
      <c r="AW121" s="13"/>
    </row>
    <row r="122" spans="1:49" s="6" customFormat="1" ht="9" customHeight="1">
      <c r="A122" s="10"/>
      <c r="B122" s="10"/>
      <c r="C122" s="10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3"/>
      <c r="AU122" s="13"/>
      <c r="AV122" s="13"/>
      <c r="AW122" s="13"/>
    </row>
    <row r="123" spans="1:49" s="6" customFormat="1" ht="9" customHeight="1">
      <c r="A123" s="10"/>
      <c r="B123" s="10"/>
      <c r="C123" s="10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678" t="s">
        <v>99</v>
      </c>
      <c r="W123" s="678"/>
      <c r="X123" s="678"/>
      <c r="Y123" s="678"/>
      <c r="Z123" s="678"/>
      <c r="AA123" s="678"/>
      <c r="AB123" s="678"/>
      <c r="AC123" s="678"/>
      <c r="AD123" s="678"/>
      <c r="AE123" s="678"/>
      <c r="AF123" s="678"/>
      <c r="AG123" s="678"/>
      <c r="AH123" s="678"/>
      <c r="AI123" s="678"/>
      <c r="AJ123" s="678"/>
      <c r="AK123" s="678"/>
      <c r="AL123" s="678"/>
      <c r="AM123" s="678"/>
      <c r="AN123" s="678"/>
      <c r="AO123" s="678"/>
      <c r="AP123" s="678"/>
      <c r="AQ123" s="678"/>
      <c r="AR123" s="678"/>
      <c r="AS123" s="678"/>
      <c r="AT123" s="678"/>
      <c r="AU123" s="678"/>
      <c r="AV123" s="678"/>
      <c r="AW123" s="13"/>
    </row>
    <row r="124" spans="1:49" s="6" customFormat="1" ht="9" customHeight="1">
      <c r="A124" s="10"/>
      <c r="B124" s="10"/>
      <c r="C124" s="10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673" t="s">
        <v>23</v>
      </c>
      <c r="AB124" s="673"/>
      <c r="AC124" s="673" t="s">
        <v>34</v>
      </c>
      <c r="AD124" s="673"/>
      <c r="AE124" s="673"/>
      <c r="AF124" s="673"/>
      <c r="AG124" s="673"/>
      <c r="AH124" s="673"/>
      <c r="AI124" s="673"/>
      <c r="AJ124" s="673"/>
      <c r="AK124" s="673"/>
      <c r="AL124" s="673"/>
      <c r="AM124" s="673"/>
      <c r="AN124" s="673"/>
      <c r="AO124" s="673"/>
      <c r="AP124" s="673"/>
      <c r="AQ124" s="673"/>
      <c r="AR124" s="673"/>
      <c r="AS124" s="673"/>
      <c r="AT124" s="673"/>
      <c r="AU124" s="13"/>
      <c r="AV124" s="13"/>
      <c r="AW124" s="13"/>
    </row>
    <row r="125" spans="1:49" s="6" customFormat="1" ht="9" customHeight="1">
      <c r="A125" s="10"/>
      <c r="B125" s="10"/>
      <c r="C125" s="10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674"/>
      <c r="AB125" s="674"/>
      <c r="AC125" s="673" t="s">
        <v>35</v>
      </c>
      <c r="AD125" s="673"/>
      <c r="AE125" s="673"/>
      <c r="AF125" s="673"/>
      <c r="AG125" s="673"/>
      <c r="AH125" s="673"/>
      <c r="AI125" s="673"/>
      <c r="AJ125" s="673"/>
      <c r="AK125" s="673"/>
      <c r="AL125" s="673"/>
      <c r="AM125" s="673"/>
      <c r="AN125" s="673"/>
      <c r="AO125" s="673"/>
      <c r="AP125" s="673"/>
      <c r="AQ125" s="673"/>
      <c r="AR125" s="673"/>
      <c r="AS125" s="673"/>
      <c r="AT125" s="673"/>
      <c r="AU125" s="13"/>
      <c r="AV125" s="13"/>
      <c r="AW125" s="13"/>
    </row>
    <row r="126" spans="1:49" s="6" customFormat="1" ht="9" customHeight="1">
      <c r="A126" s="10"/>
      <c r="B126" s="10"/>
      <c r="C126" s="10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625">
        <v>1</v>
      </c>
      <c r="AB126" s="625"/>
      <c r="AC126" s="624" t="s">
        <v>196</v>
      </c>
      <c r="AD126" s="624"/>
      <c r="AE126" s="624"/>
      <c r="AF126" s="624"/>
      <c r="AG126" s="624"/>
      <c r="AH126" s="624"/>
      <c r="AI126" s="624"/>
      <c r="AJ126" s="624"/>
      <c r="AK126" s="624"/>
      <c r="AL126" s="624"/>
      <c r="AM126" s="624"/>
      <c r="AN126" s="624"/>
      <c r="AO126" s="624"/>
      <c r="AP126" s="624"/>
      <c r="AQ126" s="624"/>
      <c r="AR126" s="624"/>
      <c r="AS126" s="624"/>
      <c r="AT126" s="624"/>
      <c r="AU126" s="13"/>
      <c r="AV126" s="13"/>
      <c r="AW126" s="13"/>
    </row>
    <row r="127" spans="1:49" ht="9" customHeight="1">
      <c r="A127" s="10"/>
      <c r="B127" s="10"/>
      <c r="C127" s="10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625">
        <v>2</v>
      </c>
      <c r="AB127" s="625"/>
      <c r="AC127" s="624" t="s">
        <v>36</v>
      </c>
      <c r="AD127" s="624"/>
      <c r="AE127" s="624"/>
      <c r="AF127" s="624"/>
      <c r="AG127" s="624"/>
      <c r="AH127" s="624"/>
      <c r="AI127" s="624"/>
      <c r="AJ127" s="624"/>
      <c r="AK127" s="624"/>
      <c r="AL127" s="624"/>
      <c r="AM127" s="624"/>
      <c r="AN127" s="624"/>
      <c r="AO127" s="624"/>
      <c r="AP127" s="624"/>
      <c r="AQ127" s="624"/>
      <c r="AR127" s="624"/>
      <c r="AS127" s="624"/>
      <c r="AT127" s="624"/>
      <c r="AU127" s="13"/>
      <c r="AV127" s="13"/>
      <c r="AW127" s="13"/>
    </row>
    <row r="128" spans="1:52" ht="9.75" customHeight="1">
      <c r="A128" s="10"/>
      <c r="B128" s="10"/>
      <c r="C128" s="10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625">
        <v>3</v>
      </c>
      <c r="AB128" s="625"/>
      <c r="AC128" s="624" t="s">
        <v>217</v>
      </c>
      <c r="AD128" s="624"/>
      <c r="AE128" s="624"/>
      <c r="AF128" s="624"/>
      <c r="AG128" s="624"/>
      <c r="AH128" s="624"/>
      <c r="AI128" s="624"/>
      <c r="AJ128" s="624"/>
      <c r="AK128" s="624"/>
      <c r="AL128" s="624"/>
      <c r="AM128" s="624"/>
      <c r="AN128" s="624"/>
      <c r="AO128" s="624"/>
      <c r="AP128" s="624"/>
      <c r="AQ128" s="624"/>
      <c r="AR128" s="624"/>
      <c r="AS128" s="624"/>
      <c r="AT128" s="624"/>
      <c r="AU128" s="13"/>
      <c r="AV128" s="13"/>
      <c r="AW128" s="13"/>
      <c r="AX128" s="21"/>
      <c r="AY128" s="21"/>
      <c r="AZ128" s="21"/>
    </row>
    <row r="129" spans="1:52" ht="10.5" customHeight="1">
      <c r="A129" s="10"/>
      <c r="B129" s="10"/>
      <c r="C129" s="10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625">
        <v>4</v>
      </c>
      <c r="AB129" s="625"/>
      <c r="AC129" s="624" t="s">
        <v>197</v>
      </c>
      <c r="AD129" s="624"/>
      <c r="AE129" s="624"/>
      <c r="AF129" s="624"/>
      <c r="AG129" s="624"/>
      <c r="AH129" s="624"/>
      <c r="AI129" s="624"/>
      <c r="AJ129" s="624"/>
      <c r="AK129" s="624"/>
      <c r="AL129" s="624"/>
      <c r="AM129" s="624"/>
      <c r="AN129" s="624"/>
      <c r="AO129" s="624"/>
      <c r="AP129" s="624"/>
      <c r="AQ129" s="624"/>
      <c r="AR129" s="624"/>
      <c r="AS129" s="624"/>
      <c r="AT129" s="624"/>
      <c r="AU129" s="13"/>
      <c r="AV129" s="13"/>
      <c r="AW129" s="13"/>
      <c r="AX129" s="21"/>
      <c r="AY129" s="21"/>
      <c r="AZ129" s="21"/>
    </row>
    <row r="130" spans="1:51" ht="10.5" customHeight="1">
      <c r="A130" s="10"/>
      <c r="B130" s="10"/>
      <c r="C130" s="10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625">
        <v>5</v>
      </c>
      <c r="AB130" s="625"/>
      <c r="AC130" s="624" t="s">
        <v>198</v>
      </c>
      <c r="AD130" s="624"/>
      <c r="AE130" s="624"/>
      <c r="AF130" s="624"/>
      <c r="AG130" s="624"/>
      <c r="AH130" s="624"/>
      <c r="AI130" s="624"/>
      <c r="AJ130" s="624"/>
      <c r="AK130" s="624"/>
      <c r="AL130" s="624"/>
      <c r="AM130" s="624"/>
      <c r="AN130" s="624"/>
      <c r="AO130" s="624"/>
      <c r="AP130" s="624"/>
      <c r="AQ130" s="624"/>
      <c r="AR130" s="624"/>
      <c r="AS130" s="624"/>
      <c r="AT130" s="624"/>
      <c r="AU130" s="13"/>
      <c r="AV130" s="13"/>
      <c r="AW130" s="13"/>
      <c r="AX130" s="29"/>
      <c r="AY130" s="29"/>
    </row>
    <row r="131" spans="1:51" ht="10.5" customHeight="1">
      <c r="A131" s="10"/>
      <c r="B131" s="10"/>
      <c r="C131" s="10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625">
        <v>6</v>
      </c>
      <c r="AB131" s="625"/>
      <c r="AC131" s="624" t="s">
        <v>199</v>
      </c>
      <c r="AD131" s="624"/>
      <c r="AE131" s="624"/>
      <c r="AF131" s="624"/>
      <c r="AG131" s="624"/>
      <c r="AH131" s="624"/>
      <c r="AI131" s="624"/>
      <c r="AJ131" s="624"/>
      <c r="AK131" s="624"/>
      <c r="AL131" s="624"/>
      <c r="AM131" s="624"/>
      <c r="AN131" s="624"/>
      <c r="AO131" s="624"/>
      <c r="AP131" s="624"/>
      <c r="AQ131" s="624"/>
      <c r="AR131" s="624"/>
      <c r="AS131" s="624"/>
      <c r="AT131" s="624"/>
      <c r="AU131" s="13"/>
      <c r="AV131" s="13"/>
      <c r="AW131" s="13"/>
      <c r="AX131" s="29"/>
      <c r="AY131" s="29"/>
    </row>
    <row r="132" spans="1:51" ht="10.5" customHeight="1">
      <c r="A132" s="10"/>
      <c r="B132" s="10"/>
      <c r="C132" s="10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625">
        <v>7</v>
      </c>
      <c r="AB132" s="625"/>
      <c r="AC132" s="671" t="s">
        <v>200</v>
      </c>
      <c r="AD132" s="416"/>
      <c r="AE132" s="416"/>
      <c r="AF132" s="416"/>
      <c r="AG132" s="416"/>
      <c r="AH132" s="416"/>
      <c r="AI132" s="416"/>
      <c r="AJ132" s="416"/>
      <c r="AK132" s="416"/>
      <c r="AL132" s="416"/>
      <c r="AM132" s="416"/>
      <c r="AN132" s="416"/>
      <c r="AO132" s="416"/>
      <c r="AP132" s="416"/>
      <c r="AQ132" s="416"/>
      <c r="AR132" s="416"/>
      <c r="AS132" s="416"/>
      <c r="AT132" s="253"/>
      <c r="AU132" s="13"/>
      <c r="AV132" s="13"/>
      <c r="AW132" s="13"/>
      <c r="AX132" s="29"/>
      <c r="AY132" s="29"/>
    </row>
    <row r="133" spans="2:51" ht="10.5" customHeight="1">
      <c r="B133" s="1"/>
      <c r="C133" s="1"/>
      <c r="D133" s="1"/>
      <c r="E133" s="1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45"/>
      <c r="T133" s="45"/>
      <c r="U133" s="45"/>
      <c r="V133" s="45"/>
      <c r="W133" s="45"/>
      <c r="X133" s="45"/>
      <c r="Y133" s="45"/>
      <c r="Z133" s="45"/>
      <c r="AA133" s="625">
        <v>8</v>
      </c>
      <c r="AB133" s="625"/>
      <c r="AC133" s="675" t="s">
        <v>201</v>
      </c>
      <c r="AD133" s="676"/>
      <c r="AE133" s="676"/>
      <c r="AF133" s="676"/>
      <c r="AG133" s="676"/>
      <c r="AH133" s="676"/>
      <c r="AI133" s="676"/>
      <c r="AJ133" s="676"/>
      <c r="AK133" s="676"/>
      <c r="AL133" s="676"/>
      <c r="AM133" s="676"/>
      <c r="AN133" s="676"/>
      <c r="AO133" s="676"/>
      <c r="AP133" s="676"/>
      <c r="AQ133" s="676"/>
      <c r="AR133" s="676"/>
      <c r="AS133" s="676"/>
      <c r="AT133" s="677"/>
      <c r="AU133" s="21"/>
      <c r="AV133" s="21"/>
      <c r="AW133" s="21"/>
      <c r="AX133" s="29"/>
      <c r="AY133" s="29"/>
    </row>
    <row r="134" spans="2:51" ht="10.5" customHeight="1">
      <c r="B134" s="15"/>
      <c r="C134" s="15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625">
        <v>9</v>
      </c>
      <c r="AB134" s="625"/>
      <c r="AC134" s="672" t="s">
        <v>202</v>
      </c>
      <c r="AD134" s="672"/>
      <c r="AE134" s="672"/>
      <c r="AF134" s="672"/>
      <c r="AG134" s="672"/>
      <c r="AH134" s="672"/>
      <c r="AI134" s="672"/>
      <c r="AJ134" s="672"/>
      <c r="AK134" s="672"/>
      <c r="AL134" s="672"/>
      <c r="AM134" s="672"/>
      <c r="AN134" s="672"/>
      <c r="AO134" s="672"/>
      <c r="AP134" s="672"/>
      <c r="AQ134" s="672"/>
      <c r="AR134" s="672"/>
      <c r="AS134" s="672"/>
      <c r="AT134" s="672"/>
      <c r="AU134" s="21"/>
      <c r="AV134" s="21"/>
      <c r="AW134" s="21"/>
      <c r="AX134" s="29"/>
      <c r="AY134" s="29"/>
    </row>
    <row r="135" spans="2:51" ht="9" customHeight="1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625">
        <v>10</v>
      </c>
      <c r="AB135" s="625"/>
      <c r="AC135" s="624" t="s">
        <v>203</v>
      </c>
      <c r="AD135" s="624"/>
      <c r="AE135" s="624"/>
      <c r="AF135" s="624"/>
      <c r="AG135" s="624"/>
      <c r="AH135" s="624"/>
      <c r="AI135" s="624"/>
      <c r="AJ135" s="624"/>
      <c r="AK135" s="624"/>
      <c r="AL135" s="624"/>
      <c r="AM135" s="624"/>
      <c r="AN135" s="624"/>
      <c r="AO135" s="624"/>
      <c r="AP135" s="624"/>
      <c r="AQ135" s="624"/>
      <c r="AR135" s="624"/>
      <c r="AS135" s="624"/>
      <c r="AT135" s="624"/>
      <c r="AU135" s="21"/>
      <c r="AV135" s="21"/>
      <c r="AW135" s="21"/>
      <c r="AX135" s="29"/>
      <c r="AY135" s="29"/>
    </row>
    <row r="136" spans="2:51" ht="11.25" customHeight="1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625">
        <v>11</v>
      </c>
      <c r="AB136" s="625"/>
      <c r="AC136" s="624" t="s">
        <v>204</v>
      </c>
      <c r="AD136" s="624"/>
      <c r="AE136" s="624"/>
      <c r="AF136" s="624"/>
      <c r="AG136" s="624"/>
      <c r="AH136" s="624"/>
      <c r="AI136" s="624"/>
      <c r="AJ136" s="624"/>
      <c r="AK136" s="624"/>
      <c r="AL136" s="624"/>
      <c r="AM136" s="624"/>
      <c r="AN136" s="624"/>
      <c r="AO136" s="624"/>
      <c r="AP136" s="624"/>
      <c r="AQ136" s="624"/>
      <c r="AR136" s="624"/>
      <c r="AS136" s="624"/>
      <c r="AT136" s="624"/>
      <c r="AU136" s="25"/>
      <c r="AV136" s="29"/>
      <c r="AW136" s="29"/>
      <c r="AX136" s="29"/>
      <c r="AY136" s="29"/>
    </row>
    <row r="137" spans="2:51" ht="11.25" customHeight="1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AA137" s="625">
        <v>12</v>
      </c>
      <c r="AB137" s="625"/>
      <c r="AC137" s="624" t="s">
        <v>205</v>
      </c>
      <c r="AD137" s="624"/>
      <c r="AE137" s="624"/>
      <c r="AF137" s="624"/>
      <c r="AG137" s="624"/>
      <c r="AH137" s="624"/>
      <c r="AI137" s="624"/>
      <c r="AJ137" s="624"/>
      <c r="AK137" s="624"/>
      <c r="AL137" s="624"/>
      <c r="AM137" s="624"/>
      <c r="AN137" s="624"/>
      <c r="AO137" s="624"/>
      <c r="AP137" s="624"/>
      <c r="AQ137" s="624"/>
      <c r="AR137" s="624"/>
      <c r="AS137" s="624"/>
      <c r="AT137" s="624"/>
      <c r="AU137" s="25"/>
      <c r="AV137" s="29"/>
      <c r="AW137" s="29"/>
      <c r="AX137" s="29"/>
      <c r="AY137" s="29"/>
    </row>
    <row r="138" spans="2:51" ht="9" customHeight="1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625">
        <v>13</v>
      </c>
      <c r="AB138" s="625"/>
      <c r="AC138" s="624" t="s">
        <v>206</v>
      </c>
      <c r="AD138" s="624"/>
      <c r="AE138" s="624"/>
      <c r="AF138" s="624"/>
      <c r="AG138" s="624"/>
      <c r="AH138" s="624"/>
      <c r="AI138" s="624"/>
      <c r="AJ138" s="624"/>
      <c r="AK138" s="624"/>
      <c r="AL138" s="624"/>
      <c r="AM138" s="624"/>
      <c r="AN138" s="624"/>
      <c r="AO138" s="624"/>
      <c r="AP138" s="624"/>
      <c r="AQ138" s="624"/>
      <c r="AR138" s="624"/>
      <c r="AS138" s="624"/>
      <c r="AT138" s="624"/>
      <c r="AU138" s="25"/>
      <c r="AV138" s="29"/>
      <c r="AW138" s="29"/>
      <c r="AX138" s="29"/>
      <c r="AY138" s="29"/>
    </row>
    <row r="139" spans="2:51" ht="9" customHeight="1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625">
        <v>14</v>
      </c>
      <c r="AB139" s="625"/>
      <c r="AC139" s="624" t="s">
        <v>212</v>
      </c>
      <c r="AD139" s="624"/>
      <c r="AE139" s="624"/>
      <c r="AF139" s="624"/>
      <c r="AG139" s="624"/>
      <c r="AH139" s="624"/>
      <c r="AI139" s="624"/>
      <c r="AJ139" s="624"/>
      <c r="AK139" s="624"/>
      <c r="AL139" s="624"/>
      <c r="AM139" s="624"/>
      <c r="AN139" s="624"/>
      <c r="AO139" s="624"/>
      <c r="AP139" s="624"/>
      <c r="AQ139" s="624"/>
      <c r="AR139" s="624"/>
      <c r="AS139" s="624"/>
      <c r="AT139" s="624"/>
      <c r="AU139" s="25"/>
      <c r="AV139" s="29"/>
      <c r="AW139" s="29"/>
      <c r="AX139" s="29"/>
      <c r="AY139" s="29"/>
    </row>
    <row r="140" spans="2:51" ht="9" customHeight="1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625">
        <v>15</v>
      </c>
      <c r="AB140" s="625"/>
      <c r="AC140" s="624" t="s">
        <v>160</v>
      </c>
      <c r="AD140" s="624"/>
      <c r="AE140" s="624"/>
      <c r="AF140" s="624"/>
      <c r="AG140" s="624"/>
      <c r="AH140" s="624"/>
      <c r="AI140" s="624"/>
      <c r="AJ140" s="624"/>
      <c r="AK140" s="624"/>
      <c r="AL140" s="624"/>
      <c r="AM140" s="624"/>
      <c r="AN140" s="624"/>
      <c r="AO140" s="624"/>
      <c r="AP140" s="624"/>
      <c r="AQ140" s="624"/>
      <c r="AR140" s="624"/>
      <c r="AS140" s="624"/>
      <c r="AT140" s="624"/>
      <c r="AU140" s="25"/>
      <c r="AV140" s="29"/>
      <c r="AW140" s="29"/>
      <c r="AX140" s="29"/>
      <c r="AY140" s="29"/>
    </row>
    <row r="141" spans="2:51" ht="10.5" customHeight="1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625">
        <v>16</v>
      </c>
      <c r="AB141" s="625"/>
      <c r="AC141" s="624" t="s">
        <v>213</v>
      </c>
      <c r="AD141" s="624"/>
      <c r="AE141" s="624"/>
      <c r="AF141" s="624"/>
      <c r="AG141" s="624"/>
      <c r="AH141" s="624"/>
      <c r="AI141" s="624"/>
      <c r="AJ141" s="624"/>
      <c r="AK141" s="624"/>
      <c r="AL141" s="624"/>
      <c r="AM141" s="624"/>
      <c r="AN141" s="624"/>
      <c r="AO141" s="624"/>
      <c r="AP141" s="624"/>
      <c r="AQ141" s="624"/>
      <c r="AR141" s="624"/>
      <c r="AS141" s="624"/>
      <c r="AT141" s="624"/>
      <c r="AU141" s="25"/>
      <c r="AV141" s="29"/>
      <c r="AW141" s="29"/>
      <c r="AX141" s="30"/>
      <c r="AY141" s="30"/>
    </row>
    <row r="142" spans="2:51" ht="9.75" customHeight="1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625">
        <v>17</v>
      </c>
      <c r="AB142" s="625"/>
      <c r="AC142" s="621" t="s">
        <v>214</v>
      </c>
      <c r="AD142" s="622"/>
      <c r="AE142" s="622"/>
      <c r="AF142" s="622"/>
      <c r="AG142" s="622"/>
      <c r="AH142" s="622"/>
      <c r="AI142" s="622"/>
      <c r="AJ142" s="622"/>
      <c r="AK142" s="622"/>
      <c r="AL142" s="622"/>
      <c r="AM142" s="622"/>
      <c r="AN142" s="622"/>
      <c r="AO142" s="622"/>
      <c r="AP142" s="622"/>
      <c r="AQ142" s="622"/>
      <c r="AR142" s="622"/>
      <c r="AS142" s="622"/>
      <c r="AT142" s="623"/>
      <c r="AU142" s="25"/>
      <c r="AV142" s="29"/>
      <c r="AW142" s="29"/>
      <c r="AX142" s="29"/>
      <c r="AY142" s="29"/>
    </row>
    <row r="143" spans="2:51" ht="11.25" customHeight="1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625">
        <v>18</v>
      </c>
      <c r="AB143" s="625"/>
      <c r="AC143" s="621" t="s">
        <v>216</v>
      </c>
      <c r="AD143" s="622"/>
      <c r="AE143" s="622"/>
      <c r="AF143" s="622"/>
      <c r="AG143" s="622"/>
      <c r="AH143" s="622"/>
      <c r="AI143" s="622"/>
      <c r="AJ143" s="622"/>
      <c r="AK143" s="622"/>
      <c r="AL143" s="622"/>
      <c r="AM143" s="622"/>
      <c r="AN143" s="622"/>
      <c r="AO143" s="622"/>
      <c r="AP143" s="622"/>
      <c r="AQ143" s="622"/>
      <c r="AR143" s="622"/>
      <c r="AS143" s="622"/>
      <c r="AT143" s="623"/>
      <c r="AU143" s="25"/>
      <c r="AV143" s="29"/>
      <c r="AW143" s="29"/>
      <c r="AX143" s="29"/>
      <c r="AY143" s="29"/>
    </row>
    <row r="144" spans="2:51" ht="10.5" customHeight="1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625">
        <v>19</v>
      </c>
      <c r="AB144" s="625"/>
      <c r="AC144" s="621" t="s">
        <v>215</v>
      </c>
      <c r="AD144" s="622"/>
      <c r="AE144" s="622"/>
      <c r="AF144" s="622"/>
      <c r="AG144" s="622"/>
      <c r="AH144" s="622"/>
      <c r="AI144" s="622"/>
      <c r="AJ144" s="622"/>
      <c r="AK144" s="622"/>
      <c r="AL144" s="622"/>
      <c r="AM144" s="622"/>
      <c r="AN144" s="622"/>
      <c r="AO144" s="622"/>
      <c r="AP144" s="622"/>
      <c r="AQ144" s="622"/>
      <c r="AR144" s="622"/>
      <c r="AS144" s="622"/>
      <c r="AT144" s="623"/>
      <c r="AU144" s="25"/>
      <c r="AV144" s="29"/>
      <c r="AW144" s="29"/>
      <c r="AX144" s="29"/>
      <c r="AY144" s="29"/>
    </row>
    <row r="145" spans="2:51" ht="11.25" customHeight="1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625">
        <v>20</v>
      </c>
      <c r="AB145" s="625"/>
      <c r="AC145" s="621" t="s">
        <v>177</v>
      </c>
      <c r="AD145" s="622"/>
      <c r="AE145" s="622"/>
      <c r="AF145" s="622"/>
      <c r="AG145" s="622"/>
      <c r="AH145" s="622"/>
      <c r="AI145" s="622"/>
      <c r="AJ145" s="622"/>
      <c r="AK145" s="622"/>
      <c r="AL145" s="622"/>
      <c r="AM145" s="622"/>
      <c r="AN145" s="622"/>
      <c r="AO145" s="622"/>
      <c r="AP145" s="622"/>
      <c r="AQ145" s="622"/>
      <c r="AR145" s="622"/>
      <c r="AS145" s="622"/>
      <c r="AT145" s="623"/>
      <c r="AU145" s="25"/>
      <c r="AV145" s="29"/>
      <c r="AW145" s="29"/>
      <c r="AX145" s="29"/>
      <c r="AY145" s="29"/>
    </row>
    <row r="146" spans="2:51" ht="10.5" customHeight="1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625">
        <v>21</v>
      </c>
      <c r="AB146" s="625"/>
      <c r="AC146" s="621" t="s">
        <v>64</v>
      </c>
      <c r="AD146" s="622"/>
      <c r="AE146" s="622"/>
      <c r="AF146" s="622"/>
      <c r="AG146" s="622"/>
      <c r="AH146" s="622"/>
      <c r="AI146" s="622"/>
      <c r="AJ146" s="622"/>
      <c r="AK146" s="622"/>
      <c r="AL146" s="622"/>
      <c r="AM146" s="622"/>
      <c r="AN146" s="622"/>
      <c r="AO146" s="622"/>
      <c r="AP146" s="622"/>
      <c r="AQ146" s="622"/>
      <c r="AR146" s="622"/>
      <c r="AS146" s="622"/>
      <c r="AT146" s="623"/>
      <c r="AU146" s="25"/>
      <c r="AV146" s="29"/>
      <c r="AW146" s="29"/>
      <c r="AX146" s="29"/>
      <c r="AY146" s="29"/>
    </row>
    <row r="147" spans="2:51" ht="9" customHeight="1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625"/>
      <c r="AB147" s="625"/>
      <c r="AC147" s="626" t="s">
        <v>37</v>
      </c>
      <c r="AD147" s="627"/>
      <c r="AE147" s="627"/>
      <c r="AF147" s="627"/>
      <c r="AG147" s="627"/>
      <c r="AH147" s="627"/>
      <c r="AI147" s="627"/>
      <c r="AJ147" s="627"/>
      <c r="AK147" s="627"/>
      <c r="AL147" s="627"/>
      <c r="AM147" s="627"/>
      <c r="AN147" s="627"/>
      <c r="AO147" s="627"/>
      <c r="AP147" s="627"/>
      <c r="AQ147" s="627"/>
      <c r="AR147" s="627"/>
      <c r="AS147" s="627"/>
      <c r="AT147" s="628"/>
      <c r="AU147" s="34"/>
      <c r="AV147" s="30"/>
      <c r="AW147" s="30"/>
      <c r="AX147" s="29"/>
      <c r="AY147" s="29"/>
    </row>
    <row r="148" spans="2:51" ht="10.5" customHeight="1">
      <c r="B148" s="18"/>
      <c r="C148" s="18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8"/>
      <c r="T148" s="18"/>
      <c r="U148" s="18"/>
      <c r="V148" s="18"/>
      <c r="W148" s="18"/>
      <c r="X148" s="18"/>
      <c r="Y148" s="18"/>
      <c r="Z148" s="18"/>
      <c r="AA148" s="625">
        <v>22</v>
      </c>
      <c r="AB148" s="625"/>
      <c r="AC148" s="624" t="s">
        <v>207</v>
      </c>
      <c r="AD148" s="624"/>
      <c r="AE148" s="624"/>
      <c r="AF148" s="624"/>
      <c r="AG148" s="624"/>
      <c r="AH148" s="624"/>
      <c r="AI148" s="624"/>
      <c r="AJ148" s="624"/>
      <c r="AK148" s="624"/>
      <c r="AL148" s="624"/>
      <c r="AM148" s="624"/>
      <c r="AN148" s="624"/>
      <c r="AO148" s="624"/>
      <c r="AP148" s="624"/>
      <c r="AQ148" s="624"/>
      <c r="AR148" s="624"/>
      <c r="AS148" s="624"/>
      <c r="AT148" s="624"/>
      <c r="AU148" s="25"/>
      <c r="AV148" s="29"/>
      <c r="AW148" s="29"/>
      <c r="AX148" s="29"/>
      <c r="AY148" s="29"/>
    </row>
    <row r="149" spans="2:51" ht="10.5" customHeight="1">
      <c r="B149" s="18"/>
      <c r="C149" s="18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8"/>
      <c r="T149" s="18"/>
      <c r="U149" s="18"/>
      <c r="V149" s="18"/>
      <c r="W149" s="18"/>
      <c r="X149" s="18"/>
      <c r="Y149" s="18"/>
      <c r="Z149" s="18"/>
      <c r="AA149" s="625">
        <v>23</v>
      </c>
      <c r="AB149" s="625"/>
      <c r="AC149" s="621" t="s">
        <v>201</v>
      </c>
      <c r="AD149" s="622"/>
      <c r="AE149" s="622"/>
      <c r="AF149" s="622"/>
      <c r="AG149" s="622"/>
      <c r="AH149" s="622"/>
      <c r="AI149" s="622"/>
      <c r="AJ149" s="622"/>
      <c r="AK149" s="622"/>
      <c r="AL149" s="622"/>
      <c r="AM149" s="622"/>
      <c r="AN149" s="622"/>
      <c r="AO149" s="622"/>
      <c r="AP149" s="622"/>
      <c r="AQ149" s="622"/>
      <c r="AR149" s="622"/>
      <c r="AS149" s="622"/>
      <c r="AT149" s="623"/>
      <c r="AU149" s="25"/>
      <c r="AV149" s="29"/>
      <c r="AW149" s="29"/>
      <c r="AX149" s="29"/>
      <c r="AY149" s="29"/>
    </row>
    <row r="150" spans="2:51" ht="9" customHeight="1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625">
        <v>24</v>
      </c>
      <c r="AB150" s="625"/>
      <c r="AC150" s="621" t="s">
        <v>203</v>
      </c>
      <c r="AD150" s="622"/>
      <c r="AE150" s="622"/>
      <c r="AF150" s="622"/>
      <c r="AG150" s="622"/>
      <c r="AH150" s="622"/>
      <c r="AI150" s="622"/>
      <c r="AJ150" s="622"/>
      <c r="AK150" s="622"/>
      <c r="AL150" s="622"/>
      <c r="AM150" s="622"/>
      <c r="AN150" s="622"/>
      <c r="AO150" s="622"/>
      <c r="AP150" s="622"/>
      <c r="AQ150" s="622"/>
      <c r="AR150" s="622"/>
      <c r="AS150" s="622"/>
      <c r="AT150" s="623"/>
      <c r="AU150" s="25"/>
      <c r="AV150" s="29"/>
      <c r="AW150" s="29"/>
      <c r="AX150" s="29"/>
      <c r="AY150" s="29"/>
    </row>
    <row r="151" spans="2:51" ht="10.5" customHeight="1">
      <c r="B151" s="18"/>
      <c r="C151" s="18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625">
        <v>25</v>
      </c>
      <c r="AB151" s="625"/>
      <c r="AC151" s="624" t="s">
        <v>208</v>
      </c>
      <c r="AD151" s="624"/>
      <c r="AE151" s="624"/>
      <c r="AF151" s="624"/>
      <c r="AG151" s="624"/>
      <c r="AH151" s="624"/>
      <c r="AI151" s="624"/>
      <c r="AJ151" s="624"/>
      <c r="AK151" s="624"/>
      <c r="AL151" s="624"/>
      <c r="AM151" s="624"/>
      <c r="AN151" s="624"/>
      <c r="AO151" s="624"/>
      <c r="AP151" s="624"/>
      <c r="AQ151" s="624"/>
      <c r="AR151" s="624"/>
      <c r="AS151" s="624"/>
      <c r="AT151" s="624"/>
      <c r="AU151" s="25"/>
      <c r="AV151" s="29"/>
      <c r="AW151" s="29"/>
      <c r="AX151" s="29"/>
      <c r="AY151" s="29"/>
    </row>
    <row r="152" spans="2:51" ht="10.5" customHeight="1">
      <c r="B152" s="5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14"/>
      <c r="T152" s="14"/>
      <c r="U152" s="14"/>
      <c r="V152" s="14"/>
      <c r="W152" s="14"/>
      <c r="X152" s="14"/>
      <c r="Y152" s="14"/>
      <c r="Z152" s="14"/>
      <c r="AA152" s="625"/>
      <c r="AB152" s="625"/>
      <c r="AC152" s="630" t="s">
        <v>38</v>
      </c>
      <c r="AD152" s="630"/>
      <c r="AE152" s="630"/>
      <c r="AF152" s="630"/>
      <c r="AG152" s="630"/>
      <c r="AH152" s="630"/>
      <c r="AI152" s="630"/>
      <c r="AJ152" s="630"/>
      <c r="AK152" s="630"/>
      <c r="AL152" s="630"/>
      <c r="AM152" s="630"/>
      <c r="AN152" s="630"/>
      <c r="AO152" s="630"/>
      <c r="AP152" s="630"/>
      <c r="AQ152" s="630"/>
      <c r="AR152" s="630"/>
      <c r="AS152" s="630"/>
      <c r="AT152" s="630"/>
      <c r="AU152" s="25"/>
      <c r="AV152" s="29"/>
      <c r="AW152" s="29"/>
      <c r="AX152" s="30"/>
      <c r="AY152" s="30"/>
    </row>
    <row r="153" spans="2:51" ht="1.5" customHeight="1" hidden="1">
      <c r="B153" s="2"/>
      <c r="C153" s="629"/>
      <c r="D153" s="629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9"/>
      <c r="P153" s="629"/>
      <c r="Q153" s="629"/>
      <c r="R153" s="629"/>
      <c r="S153" s="2"/>
      <c r="T153" s="2"/>
      <c r="U153" s="2"/>
      <c r="V153" s="2"/>
      <c r="W153" s="2"/>
      <c r="X153" s="2"/>
      <c r="Y153" s="2"/>
      <c r="Z153" s="2"/>
      <c r="AA153" s="625">
        <v>26</v>
      </c>
      <c r="AB153" s="625"/>
      <c r="AC153" s="624" t="s">
        <v>209</v>
      </c>
      <c r="AD153" s="624"/>
      <c r="AE153" s="624"/>
      <c r="AF153" s="624"/>
      <c r="AG153" s="624"/>
      <c r="AH153" s="624"/>
      <c r="AI153" s="624"/>
      <c r="AJ153" s="624"/>
      <c r="AK153" s="624"/>
      <c r="AL153" s="624"/>
      <c r="AM153" s="624"/>
      <c r="AN153" s="624"/>
      <c r="AO153" s="624"/>
      <c r="AP153" s="624"/>
      <c r="AQ153" s="624"/>
      <c r="AR153" s="624"/>
      <c r="AS153" s="624"/>
      <c r="AT153" s="624"/>
      <c r="AU153" s="25"/>
      <c r="AV153" s="29"/>
      <c r="AW153" s="29"/>
      <c r="AX153" s="31"/>
      <c r="AY153" s="31"/>
    </row>
    <row r="154" spans="2:51" ht="0.75" customHeight="1">
      <c r="B154" s="2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"/>
      <c r="T154" s="2"/>
      <c r="U154" s="2"/>
      <c r="V154" s="2"/>
      <c r="W154" s="2"/>
      <c r="X154" s="2"/>
      <c r="Y154" s="2"/>
      <c r="Z154" s="2"/>
      <c r="AA154" s="625">
        <v>27</v>
      </c>
      <c r="AB154" s="625"/>
      <c r="AC154" s="624" t="s">
        <v>210</v>
      </c>
      <c r="AD154" s="624"/>
      <c r="AE154" s="624"/>
      <c r="AF154" s="624"/>
      <c r="AG154" s="624"/>
      <c r="AH154" s="624"/>
      <c r="AI154" s="624"/>
      <c r="AJ154" s="624"/>
      <c r="AK154" s="624"/>
      <c r="AL154" s="624"/>
      <c r="AM154" s="624"/>
      <c r="AN154" s="624"/>
      <c r="AO154" s="624"/>
      <c r="AP154" s="624"/>
      <c r="AQ154" s="624"/>
      <c r="AR154" s="624"/>
      <c r="AS154" s="624"/>
      <c r="AT154" s="624"/>
      <c r="AU154" s="25"/>
      <c r="AV154" s="29"/>
      <c r="AW154" s="29"/>
      <c r="AX154" s="29"/>
      <c r="AY154" s="29"/>
    </row>
    <row r="155" spans="2:51" ht="12.75" customHeight="1">
      <c r="B155" s="2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"/>
      <c r="T155" s="2"/>
      <c r="U155" s="2"/>
      <c r="V155" s="2"/>
      <c r="W155" s="2"/>
      <c r="X155" s="2"/>
      <c r="Y155" s="2"/>
      <c r="Z155" s="2"/>
      <c r="AA155" s="632">
        <v>28</v>
      </c>
      <c r="AB155" s="633"/>
      <c r="AC155" s="621" t="s">
        <v>211</v>
      </c>
      <c r="AD155" s="622"/>
      <c r="AE155" s="622"/>
      <c r="AF155" s="622"/>
      <c r="AG155" s="622"/>
      <c r="AH155" s="622"/>
      <c r="AI155" s="622"/>
      <c r="AJ155" s="622"/>
      <c r="AK155" s="622"/>
      <c r="AL155" s="622"/>
      <c r="AM155" s="622"/>
      <c r="AN155" s="622"/>
      <c r="AO155" s="622"/>
      <c r="AP155" s="622"/>
      <c r="AQ155" s="622"/>
      <c r="AR155" s="622"/>
      <c r="AS155" s="622"/>
      <c r="AT155" s="623"/>
      <c r="AU155" s="25"/>
      <c r="AV155" s="29"/>
      <c r="AW155" s="29"/>
      <c r="AX155" s="29"/>
      <c r="AY155" s="29"/>
    </row>
    <row r="156" spans="2:49" ht="12.75" hidden="1">
      <c r="B156" s="2"/>
      <c r="C156" s="631"/>
      <c r="D156" s="631"/>
      <c r="E156" s="631"/>
      <c r="F156" s="631"/>
      <c r="G156" s="631"/>
      <c r="H156" s="631"/>
      <c r="I156" s="631"/>
      <c r="J156" s="631"/>
      <c r="K156" s="631"/>
      <c r="L156" s="631"/>
      <c r="M156" s="631"/>
      <c r="N156" s="631"/>
      <c r="O156" s="631"/>
      <c r="P156" s="631"/>
      <c r="Q156" s="631"/>
      <c r="R156" s="631"/>
      <c r="S156" s="22"/>
      <c r="T156" s="22"/>
      <c r="U156" s="22"/>
      <c r="V156" s="22"/>
      <c r="W156" s="22"/>
      <c r="X156" s="22"/>
      <c r="Y156" s="22"/>
      <c r="Z156" s="22"/>
      <c r="AA156" s="625"/>
      <c r="AB156" s="625"/>
      <c r="AC156" s="626" t="s">
        <v>61</v>
      </c>
      <c r="AD156" s="627"/>
      <c r="AE156" s="627"/>
      <c r="AF156" s="627"/>
      <c r="AG156" s="627"/>
      <c r="AH156" s="627"/>
      <c r="AI156" s="627"/>
      <c r="AJ156" s="627"/>
      <c r="AK156" s="627"/>
      <c r="AL156" s="627"/>
      <c r="AM156" s="627"/>
      <c r="AN156" s="627"/>
      <c r="AO156" s="627"/>
      <c r="AP156" s="627"/>
      <c r="AQ156" s="627"/>
      <c r="AR156" s="627"/>
      <c r="AS156" s="627"/>
      <c r="AT156" s="628"/>
      <c r="AU156" s="25"/>
      <c r="AV156" s="29"/>
      <c r="AW156" s="29"/>
    </row>
    <row r="157" spans="2:49" ht="12.75">
      <c r="B157" s="2"/>
      <c r="C157" s="631"/>
      <c r="D157" s="631"/>
      <c r="E157" s="631"/>
      <c r="F157" s="631"/>
      <c r="G157" s="631"/>
      <c r="H157" s="631"/>
      <c r="I157" s="631"/>
      <c r="J157" s="631"/>
      <c r="K157" s="631"/>
      <c r="L157" s="631"/>
      <c r="M157" s="631"/>
      <c r="N157" s="631"/>
      <c r="O157" s="631"/>
      <c r="P157" s="631"/>
      <c r="Q157" s="631"/>
      <c r="R157" s="631"/>
      <c r="S157" s="22"/>
      <c r="T157" s="22"/>
      <c r="U157" s="22"/>
      <c r="V157" s="22"/>
      <c r="W157" s="22"/>
      <c r="X157" s="22"/>
      <c r="Y157" s="22"/>
      <c r="Z157" s="22"/>
      <c r="AA157" s="625">
        <v>29</v>
      </c>
      <c r="AB157" s="625"/>
      <c r="AC157" s="621" t="s">
        <v>113</v>
      </c>
      <c r="AD157" s="622"/>
      <c r="AE157" s="622"/>
      <c r="AF157" s="622"/>
      <c r="AG157" s="622"/>
      <c r="AH157" s="622"/>
      <c r="AI157" s="622"/>
      <c r="AJ157" s="622"/>
      <c r="AK157" s="622"/>
      <c r="AL157" s="622"/>
      <c r="AM157" s="622"/>
      <c r="AN157" s="622"/>
      <c r="AO157" s="622"/>
      <c r="AP157" s="622"/>
      <c r="AQ157" s="622"/>
      <c r="AR157" s="622"/>
      <c r="AS157" s="622"/>
      <c r="AT157" s="623"/>
      <c r="AU157" s="25"/>
      <c r="AV157" s="29"/>
      <c r="AW157" s="29"/>
    </row>
    <row r="158" spans="2:49" ht="12.75">
      <c r="B158" s="2"/>
      <c r="C158" s="631"/>
      <c r="D158" s="631"/>
      <c r="E158" s="631"/>
      <c r="F158" s="631"/>
      <c r="G158" s="631"/>
      <c r="H158" s="631"/>
      <c r="I158" s="631"/>
      <c r="J158" s="631"/>
      <c r="K158" s="631"/>
      <c r="L158" s="631"/>
      <c r="M158" s="631"/>
      <c r="N158" s="631"/>
      <c r="O158" s="631"/>
      <c r="P158" s="631"/>
      <c r="Q158" s="631"/>
      <c r="R158" s="631"/>
      <c r="S158" s="22"/>
      <c r="T158" s="22"/>
      <c r="U158" s="22"/>
      <c r="V158" s="22"/>
      <c r="W158" s="22"/>
      <c r="X158" s="22"/>
      <c r="Y158" s="22"/>
      <c r="Z158" s="22"/>
      <c r="AA158" s="625">
        <v>30</v>
      </c>
      <c r="AB158" s="625"/>
      <c r="AC158" s="621" t="s">
        <v>62</v>
      </c>
      <c r="AD158" s="622"/>
      <c r="AE158" s="622"/>
      <c r="AF158" s="622"/>
      <c r="AG158" s="622"/>
      <c r="AH158" s="622"/>
      <c r="AI158" s="622"/>
      <c r="AJ158" s="622"/>
      <c r="AK158" s="622"/>
      <c r="AL158" s="622"/>
      <c r="AM158" s="622"/>
      <c r="AN158" s="622"/>
      <c r="AO158" s="622"/>
      <c r="AP158" s="622"/>
      <c r="AQ158" s="622"/>
      <c r="AR158" s="622"/>
      <c r="AS158" s="622"/>
      <c r="AT158" s="623"/>
      <c r="AU158" s="34"/>
      <c r="AV158" s="30"/>
      <c r="AW158" s="30"/>
    </row>
    <row r="159" spans="2:47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634" t="s">
        <v>98</v>
      </c>
      <c r="S159" s="634"/>
      <c r="T159" s="634"/>
      <c r="U159" s="634"/>
      <c r="V159" s="634"/>
      <c r="W159" s="634"/>
      <c r="X159" s="634"/>
      <c r="Y159" s="634"/>
      <c r="Z159" s="634"/>
      <c r="AA159" s="634"/>
      <c r="AB159" s="634"/>
      <c r="AC159" s="634"/>
      <c r="AD159" s="634"/>
      <c r="AE159" s="634"/>
      <c r="AF159" s="634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</row>
    <row r="160" spans="2:47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2"/>
      <c r="AB160" s="32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</row>
    <row r="161" spans="2:45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</row>
    <row r="162" spans="2:49" ht="12.75">
      <c r="B162" s="4" t="s">
        <v>24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</row>
    <row r="163" spans="2:49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</row>
    <row r="164" spans="2:49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</row>
    <row r="165" spans="2:49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</row>
    <row r="166" spans="2:49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</row>
    <row r="167" spans="2:49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</row>
    <row r="168" spans="2:49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</row>
    <row r="169" spans="2:49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</row>
    <row r="170" spans="2:49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</row>
    <row r="171" spans="2:49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</row>
    <row r="172" spans="2:49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</row>
    <row r="173" spans="2:49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</row>
    <row r="174" spans="2:49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</row>
    <row r="175" spans="2:49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</row>
    <row r="176" spans="2:49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</row>
    <row r="177" spans="2:49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</row>
    <row r="178" spans="2:49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</row>
    <row r="179" spans="2:49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</row>
    <row r="180" spans="2:49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</row>
    <row r="181" spans="2:49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</row>
    <row r="182" spans="2:49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</row>
    <row r="183" spans="2:45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</row>
    <row r="184" spans="2:45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</row>
    <row r="185" spans="2:45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</row>
    <row r="186" spans="2:45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</row>
    <row r="187" spans="2:45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</row>
    <row r="188" spans="2:45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</row>
    <row r="189" spans="2:45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</row>
    <row r="190" spans="2:45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</row>
    <row r="191" spans="2:45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</row>
    <row r="192" spans="2:45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</row>
    <row r="193" spans="2:45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</row>
    <row r="194" spans="2:45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</row>
    <row r="195" spans="2:45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</row>
    <row r="196" spans="2:45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</row>
    <row r="197" spans="2:45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</row>
    <row r="198" spans="2:45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</row>
    <row r="199" spans="2:45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</row>
    <row r="200" spans="2:45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</row>
    <row r="201" spans="2:45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</row>
    <row r="202" spans="2:45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</row>
    <row r="203" spans="2:45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</row>
    <row r="204" spans="2:45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</row>
    <row r="205" spans="2:45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</row>
    <row r="206" spans="2:45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</row>
    <row r="207" spans="2:45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</row>
    <row r="208" spans="2:45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</row>
    <row r="209" spans="2:45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</row>
    <row r="210" spans="2:45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</row>
    <row r="211" spans="2:45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</row>
    <row r="212" spans="2:45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</row>
    <row r="213" spans="2:45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</row>
    <row r="214" spans="2:45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</row>
    <row r="215" spans="2:45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</row>
    <row r="216" spans="2:45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</row>
    <row r="217" spans="2:45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</row>
    <row r="218" spans="2:45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</row>
    <row r="219" spans="2:45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</row>
    <row r="220" spans="2:45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</row>
    <row r="221" spans="2:45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</row>
    <row r="222" spans="2:45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</row>
    <row r="223" spans="2:45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</row>
    <row r="224" spans="2:45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</row>
    <row r="225" spans="2:45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</row>
    <row r="226" spans="2:45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</row>
    <row r="227" spans="2:45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</row>
    <row r="228" spans="2:45" ht="12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</row>
    <row r="229" spans="2:45" ht="12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</row>
    <row r="230" spans="2:45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</row>
    <row r="231" spans="2:45" ht="12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</row>
    <row r="232" spans="2:45" ht="12.7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</row>
    <row r="233" spans="2:45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</row>
    <row r="234" spans="2:45" ht="12.7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</row>
    <row r="235" spans="2:45" ht="12.7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</row>
    <row r="236" spans="2:45" ht="12.7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</row>
    <row r="237" spans="2:45" ht="12.7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</row>
    <row r="238" spans="2:45" ht="12.7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</row>
    <row r="239" spans="2:45" ht="12.7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</row>
    <row r="240" spans="2:45" ht="12.7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</row>
    <row r="241" spans="2:45" ht="12.7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</row>
    <row r="242" spans="2:45" ht="12.7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</row>
    <row r="243" spans="2:45" ht="12.7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</row>
    <row r="244" spans="2:45" ht="12.7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</row>
    <row r="245" spans="2:45" ht="12.7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</row>
    <row r="246" spans="2:45" ht="12.7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</row>
    <row r="247" spans="2:45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</row>
    <row r="248" spans="2:45" ht="12.7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</row>
    <row r="249" spans="2:45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</row>
    <row r="250" spans="2:45" ht="12.7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</row>
    <row r="251" spans="2:45" ht="12.7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</row>
    <row r="252" spans="2:45" ht="12.7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</row>
  </sheetData>
  <sheetProtection/>
  <mergeCells count="1091">
    <mergeCell ref="AA145:AB145"/>
    <mergeCell ref="AC145:AT145"/>
    <mergeCell ref="AA146:AB146"/>
    <mergeCell ref="AC146:AT146"/>
    <mergeCell ref="AC133:AT133"/>
    <mergeCell ref="B7:O7"/>
    <mergeCell ref="V123:AV123"/>
    <mergeCell ref="Y83:Y84"/>
    <mergeCell ref="AB83:AC83"/>
    <mergeCell ref="AD83:AE83"/>
    <mergeCell ref="AC126:AT126"/>
    <mergeCell ref="AC124:AT124"/>
    <mergeCell ref="AA125:AB125"/>
    <mergeCell ref="AV98:AW98"/>
    <mergeCell ref="AJ98:AK98"/>
    <mergeCell ref="AL98:AM98"/>
    <mergeCell ref="AC144:AT144"/>
    <mergeCell ref="AA139:AB139"/>
    <mergeCell ref="AA129:AB129"/>
    <mergeCell ref="AT98:AU98"/>
    <mergeCell ref="AB97:AC97"/>
    <mergeCell ref="AD97:AE97"/>
    <mergeCell ref="AC140:AT140"/>
    <mergeCell ref="AA141:AB141"/>
    <mergeCell ref="AC141:AT141"/>
    <mergeCell ref="AA142:AB142"/>
    <mergeCell ref="AC142:AT142"/>
    <mergeCell ref="AA143:AB143"/>
    <mergeCell ref="AA130:AB130"/>
    <mergeCell ref="AA127:AB127"/>
    <mergeCell ref="AC127:AT127"/>
    <mergeCell ref="AA128:AB128"/>
    <mergeCell ref="AC128:AT128"/>
    <mergeCell ref="AC130:AT130"/>
    <mergeCell ref="AC129:AT129"/>
    <mergeCell ref="AA131:AB131"/>
    <mergeCell ref="AC137:AT137"/>
    <mergeCell ref="AC138:AT138"/>
    <mergeCell ref="AA134:AB134"/>
    <mergeCell ref="AC134:AT134"/>
    <mergeCell ref="AA135:AB135"/>
    <mergeCell ref="AA133:AB133"/>
    <mergeCell ref="AT113:AU113"/>
    <mergeCell ref="AV113:AW113"/>
    <mergeCell ref="AN111:AO111"/>
    <mergeCell ref="AP111:AQ111"/>
    <mergeCell ref="AC131:AT131"/>
    <mergeCell ref="AA132:AB132"/>
    <mergeCell ref="AC132:AT132"/>
    <mergeCell ref="AA124:AB124"/>
    <mergeCell ref="AC125:AT125"/>
    <mergeCell ref="AA126:AB126"/>
    <mergeCell ref="AF81:AG81"/>
    <mergeCell ref="AN98:AO98"/>
    <mergeCell ref="AP98:AQ98"/>
    <mergeCell ref="AT105:AU105"/>
    <mergeCell ref="AV105:AW105"/>
    <mergeCell ref="AP105:AQ105"/>
    <mergeCell ref="AV83:AW83"/>
    <mergeCell ref="AT83:AU83"/>
    <mergeCell ref="AP18:AS18"/>
    <mergeCell ref="AD98:AE98"/>
    <mergeCell ref="AF98:AG98"/>
    <mergeCell ref="AJ96:AK96"/>
    <mergeCell ref="AF97:AG97"/>
    <mergeCell ref="AJ94:AK94"/>
    <mergeCell ref="AD94:AE94"/>
    <mergeCell ref="AD41:AE41"/>
    <mergeCell ref="AF41:AG41"/>
    <mergeCell ref="AL83:AM83"/>
    <mergeCell ref="AN83:AO83"/>
    <mergeCell ref="AF83:AG83"/>
    <mergeCell ref="AJ90:AK90"/>
    <mergeCell ref="AJ97:AK97"/>
    <mergeCell ref="AP83:AQ83"/>
    <mergeCell ref="W18:Z18"/>
    <mergeCell ref="AF38:AG38"/>
    <mergeCell ref="I26:AW26"/>
    <mergeCell ref="AL18:AO18"/>
    <mergeCell ref="AP19:AS19"/>
    <mergeCell ref="AB98:AC98"/>
    <mergeCell ref="AF96:AG96"/>
    <mergeCell ref="AF93:AG93"/>
    <mergeCell ref="AF92:AG92"/>
    <mergeCell ref="AD91:AE91"/>
    <mergeCell ref="AB81:AC81"/>
    <mergeCell ref="AJ93:AK93"/>
    <mergeCell ref="AJ92:AK92"/>
    <mergeCell ref="AF95:AG95"/>
    <mergeCell ref="AJ95:AK95"/>
    <mergeCell ref="AJ89:AK89"/>
    <mergeCell ref="AD81:AE81"/>
    <mergeCell ref="AF94:AG94"/>
    <mergeCell ref="AB95:AC95"/>
    <mergeCell ref="AJ83:AK83"/>
    <mergeCell ref="AD92:AE92"/>
    <mergeCell ref="AF91:AG91"/>
    <mergeCell ref="AD88:AE88"/>
    <mergeCell ref="AT95:AU95"/>
    <mergeCell ref="AT94:AU94"/>
    <mergeCell ref="AP94:AQ94"/>
    <mergeCell ref="AL94:AM94"/>
    <mergeCell ref="AN93:AO93"/>
    <mergeCell ref="AV96:AW96"/>
    <mergeCell ref="AP95:AQ95"/>
    <mergeCell ref="AV97:AW97"/>
    <mergeCell ref="AN96:AO96"/>
    <mergeCell ref="AP96:AQ96"/>
    <mergeCell ref="AL96:AM96"/>
    <mergeCell ref="AV95:AW95"/>
    <mergeCell ref="AL95:AM95"/>
    <mergeCell ref="AT97:AU97"/>
    <mergeCell ref="AN97:AO97"/>
    <mergeCell ref="AL91:AM91"/>
    <mergeCell ref="AP91:AQ91"/>
    <mergeCell ref="AP92:AQ92"/>
    <mergeCell ref="AT92:AU92"/>
    <mergeCell ref="AL93:AM93"/>
    <mergeCell ref="AL97:AM97"/>
    <mergeCell ref="AL92:AM92"/>
    <mergeCell ref="AL90:AM90"/>
    <mergeCell ref="AV92:AW92"/>
    <mergeCell ref="AB93:AC93"/>
    <mergeCell ref="AN92:AO92"/>
    <mergeCell ref="AP90:AQ90"/>
    <mergeCell ref="AT90:AU90"/>
    <mergeCell ref="AB92:AC92"/>
    <mergeCell ref="AB91:AC91"/>
    <mergeCell ref="AP93:AQ93"/>
    <mergeCell ref="AV91:AW91"/>
    <mergeCell ref="AT86:AU86"/>
    <mergeCell ref="AV86:AW86"/>
    <mergeCell ref="AB86:AC86"/>
    <mergeCell ref="AD86:AE86"/>
    <mergeCell ref="AF86:AG86"/>
    <mergeCell ref="AP86:AQ86"/>
    <mergeCell ref="AJ86:AK86"/>
    <mergeCell ref="AL86:AM86"/>
    <mergeCell ref="AN86:AO86"/>
    <mergeCell ref="AT85:AU85"/>
    <mergeCell ref="AJ85:AK85"/>
    <mergeCell ref="AL85:AM85"/>
    <mergeCell ref="AN85:AO85"/>
    <mergeCell ref="AB85:AC85"/>
    <mergeCell ref="AD85:AE85"/>
    <mergeCell ref="AF85:AG85"/>
    <mergeCell ref="AV85:AW85"/>
    <mergeCell ref="AP85:AQ85"/>
    <mergeCell ref="AV81:AW81"/>
    <mergeCell ref="AL81:AM81"/>
    <mergeCell ref="AT81:AU81"/>
    <mergeCell ref="AT84:AU84"/>
    <mergeCell ref="AN81:AO81"/>
    <mergeCell ref="AT82:AU82"/>
    <mergeCell ref="AL82:AM82"/>
    <mergeCell ref="AN82:AO82"/>
    <mergeCell ref="AV84:AW84"/>
    <mergeCell ref="AP84:AQ84"/>
    <mergeCell ref="AD78:AE78"/>
    <mergeCell ref="AF78:AG78"/>
    <mergeCell ref="AP82:AQ82"/>
    <mergeCell ref="AP81:AQ81"/>
    <mergeCell ref="AJ81:AK81"/>
    <mergeCell ref="AN79:AO79"/>
    <mergeCell ref="AJ78:AK78"/>
    <mergeCell ref="AD84:AE84"/>
    <mergeCell ref="AN84:AO84"/>
    <mergeCell ref="AL84:AM84"/>
    <mergeCell ref="AD62:AE62"/>
    <mergeCell ref="AF62:AG62"/>
    <mergeCell ref="AF80:AG80"/>
    <mergeCell ref="AJ79:AK79"/>
    <mergeCell ref="AF79:AG79"/>
    <mergeCell ref="AD80:AE80"/>
    <mergeCell ref="AJ68:AK68"/>
    <mergeCell ref="AL79:AM79"/>
    <mergeCell ref="AP20:AS20"/>
    <mergeCell ref="AP62:AQ62"/>
    <mergeCell ref="AR30:AS30"/>
    <mergeCell ref="AL41:AM41"/>
    <mergeCell ref="AN41:AO41"/>
    <mergeCell ref="AN38:AO38"/>
    <mergeCell ref="AP38:AQ38"/>
    <mergeCell ref="AN61:AO61"/>
    <mergeCell ref="AP21:AS21"/>
    <mergeCell ref="AN60:AO60"/>
    <mergeCell ref="AB78:AC78"/>
    <mergeCell ref="AP71:AQ71"/>
    <mergeCell ref="AN69:AO69"/>
    <mergeCell ref="AB73:AC73"/>
    <mergeCell ref="AL69:AM69"/>
    <mergeCell ref="AD73:AE73"/>
    <mergeCell ref="AL73:AM73"/>
    <mergeCell ref="AJ71:AK71"/>
    <mergeCell ref="AF75:AG75"/>
    <mergeCell ref="AN78:AO78"/>
    <mergeCell ref="AT79:AU79"/>
    <mergeCell ref="AP80:AQ80"/>
    <mergeCell ref="AT80:AU80"/>
    <mergeCell ref="AP22:AS22"/>
    <mergeCell ref="AL21:AO21"/>
    <mergeCell ref="AJ41:AK41"/>
    <mergeCell ref="AJ67:AK67"/>
    <mergeCell ref="AP79:AQ79"/>
    <mergeCell ref="AT78:AU78"/>
    <mergeCell ref="AJ73:AK73"/>
    <mergeCell ref="A38:C38"/>
    <mergeCell ref="A62:C62"/>
    <mergeCell ref="D62:R62"/>
    <mergeCell ref="A73:C73"/>
    <mergeCell ref="AV82:AW82"/>
    <mergeCell ref="AB82:AC82"/>
    <mergeCell ref="AD82:AE82"/>
    <mergeCell ref="AF82:AG82"/>
    <mergeCell ref="AV79:AW79"/>
    <mergeCell ref="AB80:AC80"/>
    <mergeCell ref="AF71:AG71"/>
    <mergeCell ref="AH21:AK21"/>
    <mergeCell ref="D73:R73"/>
    <mergeCell ref="B21:E21"/>
    <mergeCell ref="D41:R41"/>
    <mergeCell ref="F21:M21"/>
    <mergeCell ref="A41:C41"/>
    <mergeCell ref="D72:R72"/>
    <mergeCell ref="A61:C61"/>
    <mergeCell ref="AB60:AC60"/>
    <mergeCell ref="AV74:AW74"/>
    <mergeCell ref="AP77:AQ77"/>
    <mergeCell ref="AP75:AQ75"/>
    <mergeCell ref="AV62:AW62"/>
    <mergeCell ref="AV73:AW73"/>
    <mergeCell ref="AV71:AW71"/>
    <mergeCell ref="AT70:AU70"/>
    <mergeCell ref="AP72:AQ72"/>
    <mergeCell ref="AV72:AW72"/>
    <mergeCell ref="AT72:AU72"/>
    <mergeCell ref="AF73:AG73"/>
    <mergeCell ref="AT73:AU73"/>
    <mergeCell ref="AN73:AO73"/>
    <mergeCell ref="AP73:AQ73"/>
    <mergeCell ref="AF72:AG72"/>
    <mergeCell ref="AL72:AM72"/>
    <mergeCell ref="AN72:AO72"/>
    <mergeCell ref="A76:C76"/>
    <mergeCell ref="D74:R74"/>
    <mergeCell ref="A75:C75"/>
    <mergeCell ref="A77:C77"/>
    <mergeCell ref="D77:R77"/>
    <mergeCell ref="AT75:AU75"/>
    <mergeCell ref="AD77:AE77"/>
    <mergeCell ref="AN75:AO75"/>
    <mergeCell ref="AJ77:AK77"/>
    <mergeCell ref="AL77:AM77"/>
    <mergeCell ref="AB79:AC79"/>
    <mergeCell ref="A83:C83"/>
    <mergeCell ref="D80:R80"/>
    <mergeCell ref="A81:C81"/>
    <mergeCell ref="D81:R81"/>
    <mergeCell ref="A85:C85"/>
    <mergeCell ref="A82:C82"/>
    <mergeCell ref="A79:C79"/>
    <mergeCell ref="AB84:AC84"/>
    <mergeCell ref="D83:R83"/>
    <mergeCell ref="A86:C86"/>
    <mergeCell ref="D86:R86"/>
    <mergeCell ref="A84:C84"/>
    <mergeCell ref="D84:R84"/>
    <mergeCell ref="A78:C78"/>
    <mergeCell ref="D85:R85"/>
    <mergeCell ref="D78:R78"/>
    <mergeCell ref="D79:R79"/>
    <mergeCell ref="D82:R82"/>
    <mergeCell ref="A80:C80"/>
    <mergeCell ref="AB74:AC74"/>
    <mergeCell ref="AD74:AE74"/>
    <mergeCell ref="AF74:AG74"/>
    <mergeCell ref="AJ74:AK74"/>
    <mergeCell ref="AT74:AU74"/>
    <mergeCell ref="AL74:AM74"/>
    <mergeCell ref="AN74:AO74"/>
    <mergeCell ref="AP74:AQ74"/>
    <mergeCell ref="A74:C74"/>
    <mergeCell ref="AD72:AE72"/>
    <mergeCell ref="AJ72:AK72"/>
    <mergeCell ref="A67:C67"/>
    <mergeCell ref="D67:R67"/>
    <mergeCell ref="AB67:AC67"/>
    <mergeCell ref="AD67:AE67"/>
    <mergeCell ref="A72:C72"/>
    <mergeCell ref="AB72:AC72"/>
    <mergeCell ref="AF68:AG68"/>
    <mergeCell ref="AT38:AU38"/>
    <mergeCell ref="D68:R68"/>
    <mergeCell ref="AJ38:AK38"/>
    <mergeCell ref="A71:C71"/>
    <mergeCell ref="D71:R71"/>
    <mergeCell ref="AB71:AC71"/>
    <mergeCell ref="AD71:AE71"/>
    <mergeCell ref="AB41:AC41"/>
    <mergeCell ref="AJ61:AK61"/>
    <mergeCell ref="AL38:AM38"/>
    <mergeCell ref="D38:R38"/>
    <mergeCell ref="AB38:AC38"/>
    <mergeCell ref="AD38:AE38"/>
    <mergeCell ref="AJ56:AK56"/>
    <mergeCell ref="AL37:AM37"/>
    <mergeCell ref="AP37:AQ37"/>
    <mergeCell ref="AP55:AQ55"/>
    <mergeCell ref="AJ53:AK53"/>
    <mergeCell ref="AL53:AM53"/>
    <mergeCell ref="AJ54:AK54"/>
    <mergeCell ref="AV61:AW61"/>
    <mergeCell ref="AT59:AU59"/>
    <mergeCell ref="AL59:AM59"/>
    <mergeCell ref="AN59:AO59"/>
    <mergeCell ref="AL57:AM57"/>
    <mergeCell ref="AV38:AW38"/>
    <mergeCell ref="AL61:AM61"/>
    <mergeCell ref="AT61:AU61"/>
    <mergeCell ref="AV60:AW60"/>
    <mergeCell ref="AL60:AM60"/>
    <mergeCell ref="AA158:AB158"/>
    <mergeCell ref="AC158:AT158"/>
    <mergeCell ref="N21:Q21"/>
    <mergeCell ref="AA21:AG21"/>
    <mergeCell ref="AN37:AO37"/>
    <mergeCell ref="D61:R61"/>
    <mergeCell ref="AB61:AC61"/>
    <mergeCell ref="AD61:AE61"/>
    <mergeCell ref="AJ58:AK58"/>
    <mergeCell ref="AJ60:AK60"/>
    <mergeCell ref="C156:R156"/>
    <mergeCell ref="AA156:AB156"/>
    <mergeCell ref="AC156:AT156"/>
    <mergeCell ref="AC155:AT155"/>
    <mergeCell ref="AA155:AB155"/>
    <mergeCell ref="R159:AF159"/>
    <mergeCell ref="C157:R157"/>
    <mergeCell ref="AA157:AB157"/>
    <mergeCell ref="AC157:AT157"/>
    <mergeCell ref="C158:R158"/>
    <mergeCell ref="AA154:AB154"/>
    <mergeCell ref="AC154:AT154"/>
    <mergeCell ref="AA151:AB151"/>
    <mergeCell ref="AC151:AT151"/>
    <mergeCell ref="AA152:AB152"/>
    <mergeCell ref="AC152:AT152"/>
    <mergeCell ref="AC139:AT139"/>
    <mergeCell ref="AA140:AB140"/>
    <mergeCell ref="C153:R153"/>
    <mergeCell ref="AA153:AB153"/>
    <mergeCell ref="AC153:AT153"/>
    <mergeCell ref="AC143:AT143"/>
    <mergeCell ref="AA150:AB150"/>
    <mergeCell ref="AC150:AT150"/>
    <mergeCell ref="AA149:AB149"/>
    <mergeCell ref="AA144:AB144"/>
    <mergeCell ref="AC149:AT149"/>
    <mergeCell ref="AC135:AT135"/>
    <mergeCell ref="AA136:AB136"/>
    <mergeCell ref="AC136:AT136"/>
    <mergeCell ref="AA137:AB137"/>
    <mergeCell ref="AA138:AB138"/>
    <mergeCell ref="AA147:AB147"/>
    <mergeCell ref="AC147:AT147"/>
    <mergeCell ref="AA148:AB148"/>
    <mergeCell ref="AC148:AT148"/>
    <mergeCell ref="A115:AA115"/>
    <mergeCell ref="AB115:AI115"/>
    <mergeCell ref="AJ115:AK115"/>
    <mergeCell ref="A114:AA114"/>
    <mergeCell ref="AL115:AM115"/>
    <mergeCell ref="AN115:AO115"/>
    <mergeCell ref="AL114:AM114"/>
    <mergeCell ref="A113:AA113"/>
    <mergeCell ref="AB113:AI113"/>
    <mergeCell ref="AJ113:AK113"/>
    <mergeCell ref="AL113:AM113"/>
    <mergeCell ref="AN113:AO113"/>
    <mergeCell ref="AB114:AI114"/>
    <mergeCell ref="AJ114:AK114"/>
    <mergeCell ref="AN114:AO114"/>
    <mergeCell ref="AV115:AW115"/>
    <mergeCell ref="AT112:AU112"/>
    <mergeCell ref="AV112:AW112"/>
    <mergeCell ref="AP114:AQ114"/>
    <mergeCell ref="AT114:AU114"/>
    <mergeCell ref="AV114:AW114"/>
    <mergeCell ref="AP112:AQ112"/>
    <mergeCell ref="AP113:AQ113"/>
    <mergeCell ref="AT115:AU115"/>
    <mergeCell ref="AP115:AQ115"/>
    <mergeCell ref="A112:AA112"/>
    <mergeCell ref="AB112:AI112"/>
    <mergeCell ref="AJ112:AK112"/>
    <mergeCell ref="AL112:AM112"/>
    <mergeCell ref="AN112:AO112"/>
    <mergeCell ref="AV110:AW110"/>
    <mergeCell ref="A111:AA111"/>
    <mergeCell ref="AB111:AI111"/>
    <mergeCell ref="AJ111:AK111"/>
    <mergeCell ref="AL111:AM111"/>
    <mergeCell ref="AT111:AU111"/>
    <mergeCell ref="AV111:AW111"/>
    <mergeCell ref="AP109:AQ109"/>
    <mergeCell ref="AT109:AU109"/>
    <mergeCell ref="AV109:AW109"/>
    <mergeCell ref="AT110:AU110"/>
    <mergeCell ref="A110:AA110"/>
    <mergeCell ref="AB110:AI110"/>
    <mergeCell ref="AJ110:AK110"/>
    <mergeCell ref="AL110:AM110"/>
    <mergeCell ref="AN110:AO110"/>
    <mergeCell ref="AP110:AQ110"/>
    <mergeCell ref="AV107:AW107"/>
    <mergeCell ref="A108:C108"/>
    <mergeCell ref="D108:AA108"/>
    <mergeCell ref="AB108:AI108"/>
    <mergeCell ref="AV108:AW108"/>
    <mergeCell ref="A109:AA109"/>
    <mergeCell ref="AB109:AI109"/>
    <mergeCell ref="AJ109:AK109"/>
    <mergeCell ref="AL109:AM109"/>
    <mergeCell ref="AN109:AO109"/>
    <mergeCell ref="AJ107:AK107"/>
    <mergeCell ref="AL107:AM107"/>
    <mergeCell ref="AN107:AO107"/>
    <mergeCell ref="AP107:AQ107"/>
    <mergeCell ref="AT107:AU107"/>
    <mergeCell ref="AH106:AI106"/>
    <mergeCell ref="AP106:AQ106"/>
    <mergeCell ref="AT106:AU106"/>
    <mergeCell ref="A107:C107"/>
    <mergeCell ref="D107:AA107"/>
    <mergeCell ref="AB107:AC107"/>
    <mergeCell ref="AD107:AE107"/>
    <mergeCell ref="AF107:AG107"/>
    <mergeCell ref="AH107:AI107"/>
    <mergeCell ref="AV106:AW106"/>
    <mergeCell ref="A106:C106"/>
    <mergeCell ref="D106:R106"/>
    <mergeCell ref="T106:U106"/>
    <mergeCell ref="V106:W106"/>
    <mergeCell ref="AB106:AC106"/>
    <mergeCell ref="AD106:AE106"/>
    <mergeCell ref="AF106:AG106"/>
    <mergeCell ref="X106:Y106"/>
    <mergeCell ref="Z106:AA106"/>
    <mergeCell ref="AJ105:AK105"/>
    <mergeCell ref="AL105:AM105"/>
    <mergeCell ref="AN105:AO105"/>
    <mergeCell ref="AJ106:AK106"/>
    <mergeCell ref="AL106:AM106"/>
    <mergeCell ref="AN106:AO106"/>
    <mergeCell ref="A105:C105"/>
    <mergeCell ref="D105:R105"/>
    <mergeCell ref="AB105:AC105"/>
    <mergeCell ref="AD105:AE105"/>
    <mergeCell ref="AF105:AG105"/>
    <mergeCell ref="AJ104:AK104"/>
    <mergeCell ref="A104:C104"/>
    <mergeCell ref="D104:R104"/>
    <mergeCell ref="AB104:AC104"/>
    <mergeCell ref="AD104:AE104"/>
    <mergeCell ref="AN104:AO104"/>
    <mergeCell ref="AP104:AQ104"/>
    <mergeCell ref="AT104:AU104"/>
    <mergeCell ref="AV104:AW104"/>
    <mergeCell ref="AT103:AU103"/>
    <mergeCell ref="AV103:AW103"/>
    <mergeCell ref="AN103:AO103"/>
    <mergeCell ref="AP103:AQ103"/>
    <mergeCell ref="AD103:AE103"/>
    <mergeCell ref="AF103:AG103"/>
    <mergeCell ref="AJ102:AK102"/>
    <mergeCell ref="A102:C102"/>
    <mergeCell ref="D102:R102"/>
    <mergeCell ref="AB102:AC102"/>
    <mergeCell ref="AD102:AE102"/>
    <mergeCell ref="A103:C103"/>
    <mergeCell ref="U103:U104"/>
    <mergeCell ref="AN102:AO102"/>
    <mergeCell ref="AP102:AQ102"/>
    <mergeCell ref="AT102:AU102"/>
    <mergeCell ref="AV102:AW102"/>
    <mergeCell ref="AT101:AU101"/>
    <mergeCell ref="AV101:AW101"/>
    <mergeCell ref="AN101:AO101"/>
    <mergeCell ref="AP101:AQ101"/>
    <mergeCell ref="AJ101:AK101"/>
    <mergeCell ref="AL102:AM102"/>
    <mergeCell ref="AL101:AM101"/>
    <mergeCell ref="AJ103:AK103"/>
    <mergeCell ref="AL104:AM104"/>
    <mergeCell ref="AL103:AM103"/>
    <mergeCell ref="AD100:AE100"/>
    <mergeCell ref="D100:R100"/>
    <mergeCell ref="AF100:AG100"/>
    <mergeCell ref="T100:T101"/>
    <mergeCell ref="S99:S104"/>
    <mergeCell ref="AB100:AC100"/>
    <mergeCell ref="AF104:AG104"/>
    <mergeCell ref="AF102:AG102"/>
    <mergeCell ref="D103:R103"/>
    <mergeCell ref="AB103:AC103"/>
    <mergeCell ref="AV100:AW100"/>
    <mergeCell ref="AV99:AW99"/>
    <mergeCell ref="AJ100:AK100"/>
    <mergeCell ref="AL100:AM100"/>
    <mergeCell ref="AV90:AW90"/>
    <mergeCell ref="AJ91:AK91"/>
    <mergeCell ref="AV93:AW93"/>
    <mergeCell ref="AP100:AQ100"/>
    <mergeCell ref="AN90:AO90"/>
    <mergeCell ref="AV94:AW94"/>
    <mergeCell ref="AP99:AQ99"/>
    <mergeCell ref="AT99:AU99"/>
    <mergeCell ref="AT91:AU91"/>
    <mergeCell ref="AN91:AO91"/>
    <mergeCell ref="AN99:AO99"/>
    <mergeCell ref="AT96:AU96"/>
    <mergeCell ref="AP97:AQ97"/>
    <mergeCell ref="AN94:AO94"/>
    <mergeCell ref="AT93:AU93"/>
    <mergeCell ref="AN95:AO95"/>
    <mergeCell ref="AT100:AU100"/>
    <mergeCell ref="S87:S89"/>
    <mergeCell ref="AB89:AC89"/>
    <mergeCell ref="AD89:AE89"/>
    <mergeCell ref="AF89:AG89"/>
    <mergeCell ref="AN88:AO88"/>
    <mergeCell ref="AP89:AQ89"/>
    <mergeCell ref="AT89:AU89"/>
    <mergeCell ref="AN100:AO100"/>
    <mergeCell ref="AF99:AG99"/>
    <mergeCell ref="AL99:AM99"/>
    <mergeCell ref="AJ99:AK99"/>
    <mergeCell ref="A101:C101"/>
    <mergeCell ref="D101:R101"/>
    <mergeCell ref="AB101:AC101"/>
    <mergeCell ref="A98:C98"/>
    <mergeCell ref="D98:R98"/>
    <mergeCell ref="AD101:AE101"/>
    <mergeCell ref="AF101:AG101"/>
    <mergeCell ref="A100:C100"/>
    <mergeCell ref="A99:C99"/>
    <mergeCell ref="D99:R99"/>
    <mergeCell ref="AB99:AC99"/>
    <mergeCell ref="AD93:AE93"/>
    <mergeCell ref="AD99:AE99"/>
    <mergeCell ref="AD95:AE95"/>
    <mergeCell ref="AD96:AE96"/>
    <mergeCell ref="S96:S98"/>
    <mergeCell ref="AB96:AC96"/>
    <mergeCell ref="D97:R97"/>
    <mergeCell ref="A92:C92"/>
    <mergeCell ref="D92:R92"/>
    <mergeCell ref="A93:C93"/>
    <mergeCell ref="D93:R93"/>
    <mergeCell ref="A97:C97"/>
    <mergeCell ref="A94:C94"/>
    <mergeCell ref="S93:S95"/>
    <mergeCell ref="AB94:AC94"/>
    <mergeCell ref="A95:C95"/>
    <mergeCell ref="D95:R95"/>
    <mergeCell ref="D96:R96"/>
    <mergeCell ref="A96:C96"/>
    <mergeCell ref="AV88:AW88"/>
    <mergeCell ref="AP88:AQ88"/>
    <mergeCell ref="AT88:AU88"/>
    <mergeCell ref="D89:R89"/>
    <mergeCell ref="A90:C90"/>
    <mergeCell ref="AB90:AC90"/>
    <mergeCell ref="A88:C88"/>
    <mergeCell ref="A89:C89"/>
    <mergeCell ref="AN89:AO89"/>
    <mergeCell ref="AL89:AM89"/>
    <mergeCell ref="AT87:AU87"/>
    <mergeCell ref="AV87:AW87"/>
    <mergeCell ref="AF90:AG90"/>
    <mergeCell ref="D94:R94"/>
    <mergeCell ref="D90:R90"/>
    <mergeCell ref="AD90:AE90"/>
    <mergeCell ref="AB88:AC88"/>
    <mergeCell ref="AV89:AW89"/>
    <mergeCell ref="D88:R88"/>
    <mergeCell ref="AN87:AO87"/>
    <mergeCell ref="AP87:AQ87"/>
    <mergeCell ref="A87:C87"/>
    <mergeCell ref="D87:R87"/>
    <mergeCell ref="AB87:AC87"/>
    <mergeCell ref="AD87:AE87"/>
    <mergeCell ref="AF87:AG87"/>
    <mergeCell ref="AJ87:AK87"/>
    <mergeCell ref="AV77:AW77"/>
    <mergeCell ref="AJ80:AK80"/>
    <mergeCell ref="AL80:AM80"/>
    <mergeCell ref="AN80:AO80"/>
    <mergeCell ref="AV80:AW80"/>
    <mergeCell ref="AV78:AW78"/>
    <mergeCell ref="AN77:AO77"/>
    <mergeCell ref="AT77:AU77"/>
    <mergeCell ref="AL78:AM78"/>
    <mergeCell ref="AP78:AQ78"/>
    <mergeCell ref="AV76:AW76"/>
    <mergeCell ref="AJ76:AK76"/>
    <mergeCell ref="AV75:AW75"/>
    <mergeCell ref="AN76:AO76"/>
    <mergeCell ref="AP76:AQ76"/>
    <mergeCell ref="AT76:AU76"/>
    <mergeCell ref="AJ75:AK75"/>
    <mergeCell ref="AL75:AM75"/>
    <mergeCell ref="AF76:AG76"/>
    <mergeCell ref="AL76:AM76"/>
    <mergeCell ref="AF88:AG88"/>
    <mergeCell ref="AL87:AM87"/>
    <mergeCell ref="AL88:AM88"/>
    <mergeCell ref="AD79:AE79"/>
    <mergeCell ref="AF84:AG84"/>
    <mergeCell ref="AJ84:AK84"/>
    <mergeCell ref="AJ88:AK88"/>
    <mergeCell ref="AJ82:AK82"/>
    <mergeCell ref="D75:R75"/>
    <mergeCell ref="AB75:AC75"/>
    <mergeCell ref="AD75:AE75"/>
    <mergeCell ref="A91:C91"/>
    <mergeCell ref="D91:R91"/>
    <mergeCell ref="S68:S86"/>
    <mergeCell ref="A68:C68"/>
    <mergeCell ref="AD68:AE68"/>
    <mergeCell ref="AB68:AC68"/>
    <mergeCell ref="S90:S92"/>
    <mergeCell ref="AF77:AG77"/>
    <mergeCell ref="A70:C70"/>
    <mergeCell ref="D70:R70"/>
    <mergeCell ref="AB70:AC70"/>
    <mergeCell ref="AD70:AE70"/>
    <mergeCell ref="AF70:AG70"/>
    <mergeCell ref="AB77:AC77"/>
    <mergeCell ref="D76:R76"/>
    <mergeCell ref="AB76:AC76"/>
    <mergeCell ref="AD76:AE76"/>
    <mergeCell ref="AT71:AU71"/>
    <mergeCell ref="A69:C69"/>
    <mergeCell ref="D69:R69"/>
    <mergeCell ref="AB69:AC69"/>
    <mergeCell ref="AD69:AE69"/>
    <mergeCell ref="AJ69:AK69"/>
    <mergeCell ref="AT69:AU69"/>
    <mergeCell ref="AN71:AO71"/>
    <mergeCell ref="AL71:AM71"/>
    <mergeCell ref="AF69:AG69"/>
    <mergeCell ref="AV70:AW70"/>
    <mergeCell ref="AP70:AQ70"/>
    <mergeCell ref="AJ70:AK70"/>
    <mergeCell ref="AL70:AM70"/>
    <mergeCell ref="AN70:AO70"/>
    <mergeCell ref="AV68:AW68"/>
    <mergeCell ref="AL68:AM68"/>
    <mergeCell ref="AN68:AO68"/>
    <mergeCell ref="AP68:AQ68"/>
    <mergeCell ref="AP69:AQ69"/>
    <mergeCell ref="AT68:AU68"/>
    <mergeCell ref="AV69:AW69"/>
    <mergeCell ref="AP66:AQ66"/>
    <mergeCell ref="AT66:AU66"/>
    <mergeCell ref="AL66:AM66"/>
    <mergeCell ref="AN66:AO66"/>
    <mergeCell ref="AV67:AW67"/>
    <mergeCell ref="AV66:AW66"/>
    <mergeCell ref="AL67:AM67"/>
    <mergeCell ref="AN67:AO67"/>
    <mergeCell ref="A66:C66"/>
    <mergeCell ref="D66:R66"/>
    <mergeCell ref="AB66:AC66"/>
    <mergeCell ref="AD66:AE66"/>
    <mergeCell ref="AF66:AG66"/>
    <mergeCell ref="AF67:AG67"/>
    <mergeCell ref="W66:W67"/>
    <mergeCell ref="AJ66:AK66"/>
    <mergeCell ref="S64:S67"/>
    <mergeCell ref="AP67:AQ67"/>
    <mergeCell ref="AT67:AU67"/>
    <mergeCell ref="AV65:AW65"/>
    <mergeCell ref="AJ65:AK65"/>
    <mergeCell ref="AP65:AQ65"/>
    <mergeCell ref="AT65:AU65"/>
    <mergeCell ref="AL65:AM65"/>
    <mergeCell ref="AT64:AU64"/>
    <mergeCell ref="AV64:AW64"/>
    <mergeCell ref="AL64:AM64"/>
    <mergeCell ref="AN64:AO64"/>
    <mergeCell ref="AL63:AM63"/>
    <mergeCell ref="AN63:AO63"/>
    <mergeCell ref="AB64:AC64"/>
    <mergeCell ref="AD64:AE64"/>
    <mergeCell ref="AV63:AW63"/>
    <mergeCell ref="AN65:AO65"/>
    <mergeCell ref="AP64:AQ64"/>
    <mergeCell ref="AP63:AQ63"/>
    <mergeCell ref="AJ63:AK63"/>
    <mergeCell ref="AF64:AG64"/>
    <mergeCell ref="AJ62:AK62"/>
    <mergeCell ref="A65:C65"/>
    <mergeCell ref="D65:R65"/>
    <mergeCell ref="AB65:AC65"/>
    <mergeCell ref="AD65:AE65"/>
    <mergeCell ref="AF65:AG65"/>
    <mergeCell ref="AJ64:AK64"/>
    <mergeCell ref="A64:C64"/>
    <mergeCell ref="D64:R64"/>
    <mergeCell ref="A63:C63"/>
    <mergeCell ref="D63:R63"/>
    <mergeCell ref="AT63:AU63"/>
    <mergeCell ref="AT62:AU62"/>
    <mergeCell ref="AN62:AO62"/>
    <mergeCell ref="AL62:AM62"/>
    <mergeCell ref="AB63:AC63"/>
    <mergeCell ref="AD63:AE63"/>
    <mergeCell ref="AF63:AG63"/>
    <mergeCell ref="AB62:AC62"/>
    <mergeCell ref="AP60:AQ60"/>
    <mergeCell ref="AT60:AU60"/>
    <mergeCell ref="AP61:AQ61"/>
    <mergeCell ref="AD60:AE60"/>
    <mergeCell ref="AF60:AG60"/>
    <mergeCell ref="AF61:AG61"/>
    <mergeCell ref="A59:C59"/>
    <mergeCell ref="D59:R59"/>
    <mergeCell ref="AB59:AC59"/>
    <mergeCell ref="AD59:AE59"/>
    <mergeCell ref="AF59:AG59"/>
    <mergeCell ref="A60:C60"/>
    <mergeCell ref="D60:R60"/>
    <mergeCell ref="AV59:AW59"/>
    <mergeCell ref="AJ59:AK59"/>
    <mergeCell ref="AP59:AQ59"/>
    <mergeCell ref="AT58:AU58"/>
    <mergeCell ref="AV58:AW58"/>
    <mergeCell ref="AL58:AM58"/>
    <mergeCell ref="AN58:AO58"/>
    <mergeCell ref="AP58:AQ58"/>
    <mergeCell ref="A58:C58"/>
    <mergeCell ref="D58:R58"/>
    <mergeCell ref="AB58:AC58"/>
    <mergeCell ref="AD58:AE58"/>
    <mergeCell ref="AF58:AG58"/>
    <mergeCell ref="A57:C57"/>
    <mergeCell ref="D57:R57"/>
    <mergeCell ref="AB57:AC57"/>
    <mergeCell ref="AD57:AE57"/>
    <mergeCell ref="AN57:AO57"/>
    <mergeCell ref="AF57:AG57"/>
    <mergeCell ref="AJ57:AK57"/>
    <mergeCell ref="AP57:AQ57"/>
    <mergeCell ref="AT57:AU57"/>
    <mergeCell ref="AV57:AW57"/>
    <mergeCell ref="AT56:AU56"/>
    <mergeCell ref="AV56:AW56"/>
    <mergeCell ref="AL56:AM56"/>
    <mergeCell ref="AN56:AO56"/>
    <mergeCell ref="AP56:AQ56"/>
    <mergeCell ref="A56:C56"/>
    <mergeCell ref="D56:R56"/>
    <mergeCell ref="AB56:AC56"/>
    <mergeCell ref="AD56:AE56"/>
    <mergeCell ref="AF56:AG56"/>
    <mergeCell ref="A55:C55"/>
    <mergeCell ref="D55:R55"/>
    <mergeCell ref="AB55:AC55"/>
    <mergeCell ref="AD55:AE55"/>
    <mergeCell ref="AN55:AO55"/>
    <mergeCell ref="AL55:AM55"/>
    <mergeCell ref="AF55:AG55"/>
    <mergeCell ref="AT55:AU55"/>
    <mergeCell ref="AV55:AW55"/>
    <mergeCell ref="AT54:AU54"/>
    <mergeCell ref="AV54:AW54"/>
    <mergeCell ref="AN54:AO54"/>
    <mergeCell ref="AP54:AQ54"/>
    <mergeCell ref="AL54:AM54"/>
    <mergeCell ref="AJ55:AK55"/>
    <mergeCell ref="AT51:AU51"/>
    <mergeCell ref="AV53:AW53"/>
    <mergeCell ref="AV52:AW52"/>
    <mergeCell ref="A54:C54"/>
    <mergeCell ref="D54:R54"/>
    <mergeCell ref="AB54:AC54"/>
    <mergeCell ref="AD54:AE54"/>
    <mergeCell ref="AF54:AG54"/>
    <mergeCell ref="AF53:AG53"/>
    <mergeCell ref="A53:C53"/>
    <mergeCell ref="AV51:AW51"/>
    <mergeCell ref="AJ52:AK52"/>
    <mergeCell ref="AJ51:AK51"/>
    <mergeCell ref="AL51:AM51"/>
    <mergeCell ref="AN51:AO51"/>
    <mergeCell ref="AN53:AO53"/>
    <mergeCell ref="AP53:AQ53"/>
    <mergeCell ref="AP52:AQ52"/>
    <mergeCell ref="AT52:AU52"/>
    <mergeCell ref="AT53:AU53"/>
    <mergeCell ref="AL50:AM50"/>
    <mergeCell ref="AN50:AO50"/>
    <mergeCell ref="A52:C52"/>
    <mergeCell ref="D52:R52"/>
    <mergeCell ref="AB52:AC52"/>
    <mergeCell ref="AD52:AE52"/>
    <mergeCell ref="AF52:AG52"/>
    <mergeCell ref="AL52:AM52"/>
    <mergeCell ref="AN52:AO52"/>
    <mergeCell ref="A51:C51"/>
    <mergeCell ref="D51:R51"/>
    <mergeCell ref="AB51:AC51"/>
    <mergeCell ref="AD51:AE51"/>
    <mergeCell ref="AF51:AG51"/>
    <mergeCell ref="AP51:AQ51"/>
    <mergeCell ref="AV49:AW49"/>
    <mergeCell ref="AV50:AW50"/>
    <mergeCell ref="AP50:AQ50"/>
    <mergeCell ref="AT50:AU50"/>
    <mergeCell ref="AJ49:AK49"/>
    <mergeCell ref="A50:C50"/>
    <mergeCell ref="D50:R50"/>
    <mergeCell ref="AB50:AC50"/>
    <mergeCell ref="AD50:AE50"/>
    <mergeCell ref="AF50:AG50"/>
    <mergeCell ref="AJ50:AK50"/>
    <mergeCell ref="AT48:AU48"/>
    <mergeCell ref="AL49:AM49"/>
    <mergeCell ref="AN49:AO49"/>
    <mergeCell ref="AP49:AQ49"/>
    <mergeCell ref="A49:C49"/>
    <mergeCell ref="D49:R49"/>
    <mergeCell ref="AB49:AC49"/>
    <mergeCell ref="AD49:AE49"/>
    <mergeCell ref="AF49:AG49"/>
    <mergeCell ref="AT49:AU49"/>
    <mergeCell ref="A48:C48"/>
    <mergeCell ref="D48:R48"/>
    <mergeCell ref="AB48:AC48"/>
    <mergeCell ref="AD48:AE48"/>
    <mergeCell ref="AF48:AG48"/>
    <mergeCell ref="AF47:AG47"/>
    <mergeCell ref="AT47:AU47"/>
    <mergeCell ref="AV47:AW47"/>
    <mergeCell ref="AJ48:AK48"/>
    <mergeCell ref="AL48:AM48"/>
    <mergeCell ref="AN48:AO48"/>
    <mergeCell ref="AP48:AQ48"/>
    <mergeCell ref="AV48:AW48"/>
    <mergeCell ref="AJ47:AK47"/>
    <mergeCell ref="AL47:AM47"/>
    <mergeCell ref="AN47:AO47"/>
    <mergeCell ref="AD46:AE46"/>
    <mergeCell ref="AF46:AG46"/>
    <mergeCell ref="AP47:AQ47"/>
    <mergeCell ref="A47:C47"/>
    <mergeCell ref="D47:R47"/>
    <mergeCell ref="AB47:AC47"/>
    <mergeCell ref="AD47:AE47"/>
    <mergeCell ref="AV45:AW45"/>
    <mergeCell ref="AJ46:AK46"/>
    <mergeCell ref="AL46:AM46"/>
    <mergeCell ref="AN46:AO46"/>
    <mergeCell ref="AP46:AQ46"/>
    <mergeCell ref="AV46:AW46"/>
    <mergeCell ref="AJ45:AK45"/>
    <mergeCell ref="AL45:AM45"/>
    <mergeCell ref="A45:C45"/>
    <mergeCell ref="D45:R45"/>
    <mergeCell ref="AB45:AC45"/>
    <mergeCell ref="AD45:AE45"/>
    <mergeCell ref="AF45:AG45"/>
    <mergeCell ref="AT46:AU46"/>
    <mergeCell ref="AT45:AU45"/>
    <mergeCell ref="A46:C46"/>
    <mergeCell ref="D46:R46"/>
    <mergeCell ref="AB46:AC46"/>
    <mergeCell ref="AN43:AO43"/>
    <mergeCell ref="AP43:AQ43"/>
    <mergeCell ref="A44:C44"/>
    <mergeCell ref="D44:R44"/>
    <mergeCell ref="AB44:AC44"/>
    <mergeCell ref="AD44:AE44"/>
    <mergeCell ref="AF44:AG44"/>
    <mergeCell ref="AL43:AM43"/>
    <mergeCell ref="AP44:AQ44"/>
    <mergeCell ref="AJ43:AK43"/>
    <mergeCell ref="AV40:AW40"/>
    <mergeCell ref="AJ40:AK40"/>
    <mergeCell ref="A43:C43"/>
    <mergeCell ref="D43:R43"/>
    <mergeCell ref="AB43:AC43"/>
    <mergeCell ref="AD43:AE43"/>
    <mergeCell ref="AF43:AG43"/>
    <mergeCell ref="AL40:AM40"/>
    <mergeCell ref="AT43:AU43"/>
    <mergeCell ref="AV43:AW43"/>
    <mergeCell ref="AP40:AQ40"/>
    <mergeCell ref="AT40:AU40"/>
    <mergeCell ref="AP39:AQ39"/>
    <mergeCell ref="AT39:AU39"/>
    <mergeCell ref="AL39:AM39"/>
    <mergeCell ref="AN39:AO39"/>
    <mergeCell ref="A40:C40"/>
    <mergeCell ref="D40:R40"/>
    <mergeCell ref="AB40:AC40"/>
    <mergeCell ref="AD40:AE40"/>
    <mergeCell ref="AF40:AG40"/>
    <mergeCell ref="AN40:AO40"/>
    <mergeCell ref="A39:C39"/>
    <mergeCell ref="D39:R39"/>
    <mergeCell ref="AB39:AC39"/>
    <mergeCell ref="AD39:AE39"/>
    <mergeCell ref="AF39:AG39"/>
    <mergeCell ref="AV39:AW39"/>
    <mergeCell ref="AJ39:AK39"/>
    <mergeCell ref="AV36:AW36"/>
    <mergeCell ref="A37:C37"/>
    <mergeCell ref="D37:R37"/>
    <mergeCell ref="AB37:AC37"/>
    <mergeCell ref="AD37:AE37"/>
    <mergeCell ref="AF37:AG37"/>
    <mergeCell ref="AJ37:AK37"/>
    <mergeCell ref="AT37:AU37"/>
    <mergeCell ref="AV37:AW37"/>
    <mergeCell ref="AL36:AM36"/>
    <mergeCell ref="AN36:AO36"/>
    <mergeCell ref="AP36:AQ36"/>
    <mergeCell ref="AT36:AU36"/>
    <mergeCell ref="AP35:AQ35"/>
    <mergeCell ref="AT35:AU35"/>
    <mergeCell ref="AL35:AM35"/>
    <mergeCell ref="AN35:AO35"/>
    <mergeCell ref="A36:C36"/>
    <mergeCell ref="D36:R36"/>
    <mergeCell ref="AB36:AC36"/>
    <mergeCell ref="AD36:AE36"/>
    <mergeCell ref="AF36:AG36"/>
    <mergeCell ref="AJ35:AK35"/>
    <mergeCell ref="AJ36:AK36"/>
    <mergeCell ref="AT34:AU34"/>
    <mergeCell ref="AV34:AW34"/>
    <mergeCell ref="A35:C35"/>
    <mergeCell ref="D35:R35"/>
    <mergeCell ref="AB35:AC35"/>
    <mergeCell ref="AD35:AE35"/>
    <mergeCell ref="AF35:AG35"/>
    <mergeCell ref="AV35:AW35"/>
    <mergeCell ref="AV33:AW33"/>
    <mergeCell ref="A34:C34"/>
    <mergeCell ref="D34:R34"/>
    <mergeCell ref="AB34:AC34"/>
    <mergeCell ref="AD34:AE34"/>
    <mergeCell ref="AF34:AG34"/>
    <mergeCell ref="AJ34:AK34"/>
    <mergeCell ref="AL34:AM34"/>
    <mergeCell ref="AN34:AO34"/>
    <mergeCell ref="AP34:AQ34"/>
    <mergeCell ref="AL33:AM33"/>
    <mergeCell ref="AN33:AO33"/>
    <mergeCell ref="AP33:AQ33"/>
    <mergeCell ref="AT33:AU33"/>
    <mergeCell ref="AP32:AQ32"/>
    <mergeCell ref="AT32:AU32"/>
    <mergeCell ref="AL32:AM32"/>
    <mergeCell ref="AN32:AO32"/>
    <mergeCell ref="A33:C33"/>
    <mergeCell ref="D33:R33"/>
    <mergeCell ref="AB33:AC33"/>
    <mergeCell ref="AD33:AE33"/>
    <mergeCell ref="AF33:AG33"/>
    <mergeCell ref="AJ33:AK33"/>
    <mergeCell ref="AT31:AU31"/>
    <mergeCell ref="AV31:AW31"/>
    <mergeCell ref="A32:C32"/>
    <mergeCell ref="D32:R32"/>
    <mergeCell ref="AB32:AC32"/>
    <mergeCell ref="AD32:AE32"/>
    <mergeCell ref="AF32:AG32"/>
    <mergeCell ref="AV32:AW32"/>
    <mergeCell ref="AJ32:AK32"/>
    <mergeCell ref="AF29:AI29"/>
    <mergeCell ref="AF30:AI30"/>
    <mergeCell ref="AJ30:AM30"/>
    <mergeCell ref="AN30:AQ30"/>
    <mergeCell ref="AT30:AW30"/>
    <mergeCell ref="AF31:AG31"/>
    <mergeCell ref="AJ31:AK31"/>
    <mergeCell ref="AL31:AM31"/>
    <mergeCell ref="AN31:AO31"/>
    <mergeCell ref="AP31:AQ31"/>
    <mergeCell ref="AL22:AO22"/>
    <mergeCell ref="W22:Z22"/>
    <mergeCell ref="R22:V22"/>
    <mergeCell ref="A28:C31"/>
    <mergeCell ref="D28:R31"/>
    <mergeCell ref="S28:AA30"/>
    <mergeCell ref="AB28:AI28"/>
    <mergeCell ref="AJ28:AW29"/>
    <mergeCell ref="AB29:AC31"/>
    <mergeCell ref="AD29:AE31"/>
    <mergeCell ref="R20:V20"/>
    <mergeCell ref="B22:E22"/>
    <mergeCell ref="F22:M22"/>
    <mergeCell ref="N22:Q22"/>
    <mergeCell ref="AA22:AG22"/>
    <mergeCell ref="AH22:AK22"/>
    <mergeCell ref="W21:Z21"/>
    <mergeCell ref="R21:V21"/>
    <mergeCell ref="AH19:AK19"/>
    <mergeCell ref="AL19:AO19"/>
    <mergeCell ref="W19:Z19"/>
    <mergeCell ref="B20:E20"/>
    <mergeCell ref="F20:M20"/>
    <mergeCell ref="N20:Q20"/>
    <mergeCell ref="AA20:AG20"/>
    <mergeCell ref="AH20:AK20"/>
    <mergeCell ref="AL20:AO20"/>
    <mergeCell ref="W20:Z20"/>
    <mergeCell ref="B19:E19"/>
    <mergeCell ref="F19:M19"/>
    <mergeCell ref="N19:Q19"/>
    <mergeCell ref="AA19:AG19"/>
    <mergeCell ref="R17:V17"/>
    <mergeCell ref="W17:Z17"/>
    <mergeCell ref="R18:V18"/>
    <mergeCell ref="R19:V19"/>
    <mergeCell ref="N16:Q17"/>
    <mergeCell ref="R16:Z16"/>
    <mergeCell ref="AN9:AW9"/>
    <mergeCell ref="AL16:AO17"/>
    <mergeCell ref="L3:O3"/>
    <mergeCell ref="B18:E18"/>
    <mergeCell ref="F18:M18"/>
    <mergeCell ref="N18:Q18"/>
    <mergeCell ref="AA18:AG18"/>
    <mergeCell ref="S11:AB11"/>
    <mergeCell ref="F16:M17"/>
    <mergeCell ref="AA16:AG17"/>
    <mergeCell ref="AH16:AK17"/>
    <mergeCell ref="S7:AG7"/>
    <mergeCell ref="N8:R8"/>
    <mergeCell ref="S8:AG8"/>
    <mergeCell ref="AC11:AG11"/>
    <mergeCell ref="AC12:AG12"/>
    <mergeCell ref="B14:AS14"/>
    <mergeCell ref="AP16:AS17"/>
    <mergeCell ref="B16:E17"/>
    <mergeCell ref="AJ8:AW8"/>
    <mergeCell ref="K4:R4"/>
    <mergeCell ref="K6:R6"/>
    <mergeCell ref="F1:K1"/>
    <mergeCell ref="R2:AG2"/>
    <mergeCell ref="AH2:AW2"/>
    <mergeCell ref="E3:F3"/>
    <mergeCell ref="H3:K3"/>
    <mergeCell ref="C2:Q2"/>
    <mergeCell ref="S4:AG4"/>
    <mergeCell ref="P3:AH3"/>
    <mergeCell ref="D53:R53"/>
    <mergeCell ref="AB53:AC53"/>
    <mergeCell ref="AD53:AE53"/>
    <mergeCell ref="AV44:AW44"/>
    <mergeCell ref="AT44:AU44"/>
    <mergeCell ref="AJ44:AK44"/>
    <mergeCell ref="AL44:AM44"/>
    <mergeCell ref="AN44:AO44"/>
    <mergeCell ref="AN45:AO45"/>
    <mergeCell ref="AP45:AQ45"/>
    <mergeCell ref="A42:C42"/>
    <mergeCell ref="D42:R42"/>
    <mergeCell ref="AB42:AC42"/>
    <mergeCell ref="AD42:AE42"/>
    <mergeCell ref="AF42:AG42"/>
    <mergeCell ref="AH4:AW4"/>
    <mergeCell ref="S5:AA5"/>
    <mergeCell ref="AB5:AG5"/>
    <mergeCell ref="AP41:AQ41"/>
    <mergeCell ref="AV41:AW41"/>
    <mergeCell ref="W1:AC1"/>
    <mergeCell ref="AV42:AW42"/>
    <mergeCell ref="AJ42:AK42"/>
    <mergeCell ref="AL42:AM42"/>
    <mergeCell ref="AN42:AO42"/>
    <mergeCell ref="AP42:AQ42"/>
    <mergeCell ref="AT42:AU42"/>
    <mergeCell ref="AT41:AU41"/>
    <mergeCell ref="S6:AG6"/>
    <mergeCell ref="AH18:AK18"/>
  </mergeCells>
  <printOptions/>
  <pageMargins left="0" right="0" top="0.1968503937007874" bottom="0.1968503937007874" header="0.5118110236220472" footer="0.5118110236220472"/>
  <pageSetup fitToHeight="3" fitToWidth="1" horizontalDpi="600" verticalDpi="600" orientation="landscape" paperSize="9" scale="56" r:id="rId4"/>
  <rowBreaks count="3" manualBreakCount="3">
    <brk id="46" max="255" man="1"/>
    <brk id="86" max="255" man="1"/>
    <brk id="12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ППУ №3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</dc:creator>
  <cp:keywords/>
  <dc:description/>
  <cp:lastModifiedBy>Пользователь</cp:lastModifiedBy>
  <cp:lastPrinted>2022-08-29T10:59:57Z</cp:lastPrinted>
  <dcterms:created xsi:type="dcterms:W3CDTF">2004-02-03T10:50:45Z</dcterms:created>
  <dcterms:modified xsi:type="dcterms:W3CDTF">2023-06-19T09:27:37Z</dcterms:modified>
  <cp:category/>
  <cp:version/>
  <cp:contentType/>
  <cp:contentStatus/>
</cp:coreProperties>
</file>