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вечерник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ohr.tryd</author>
  </authors>
  <commentList>
    <comment ref="AF33" authorId="0">
      <text>
        <r>
          <rPr>
            <b/>
            <sz val="9"/>
            <rFont val="Tahoma"/>
            <family val="2"/>
          </rPr>
          <t>ohr.tryd:</t>
        </r>
        <r>
          <rPr>
            <sz val="9"/>
            <rFont val="Tahoma"/>
            <family val="2"/>
          </rPr>
          <t xml:space="preserve">
396</t>
        </r>
      </text>
    </comment>
    <comment ref="AB33" authorId="0">
      <text>
        <r>
          <rPr>
            <b/>
            <sz val="9"/>
            <rFont val="Tahoma"/>
            <family val="2"/>
          </rPr>
          <t>ohr.tryd:</t>
        </r>
        <r>
          <rPr>
            <sz val="9"/>
            <rFont val="Tahoma"/>
            <family val="2"/>
          </rPr>
          <t xml:space="preserve">
422</t>
        </r>
      </text>
    </comment>
    <comment ref="AF41" authorId="0">
      <text>
        <r>
          <rPr>
            <b/>
            <sz val="9"/>
            <rFont val="Tahoma"/>
            <family val="2"/>
          </rPr>
          <t>ohr.tryd:</t>
        </r>
        <r>
          <rPr>
            <sz val="9"/>
            <rFont val="Tahoma"/>
            <family val="2"/>
          </rPr>
          <t xml:space="preserve">
101</t>
        </r>
      </text>
    </comment>
    <comment ref="AB41" authorId="0">
      <text>
        <r>
          <rPr>
            <b/>
            <sz val="9"/>
            <rFont val="Tahoma"/>
            <family val="2"/>
          </rPr>
          <t>ohr.tryd:</t>
        </r>
        <r>
          <rPr>
            <sz val="9"/>
            <rFont val="Tahoma"/>
            <family val="2"/>
          </rPr>
          <t xml:space="preserve">
106</t>
        </r>
      </text>
    </comment>
    <comment ref="AF45" authorId="0">
      <text>
        <r>
          <rPr>
            <b/>
            <sz val="9"/>
            <rFont val="Tahoma"/>
            <family val="2"/>
          </rPr>
          <t>ohr.tryd:</t>
        </r>
        <r>
          <rPr>
            <sz val="9"/>
            <rFont val="Tahoma"/>
            <family val="2"/>
          </rPr>
          <t xml:space="preserve">
1464</t>
        </r>
      </text>
    </comment>
    <comment ref="AB45" authorId="0">
      <text>
        <r>
          <rPr>
            <b/>
            <sz val="9"/>
            <rFont val="Tahoma"/>
            <family val="2"/>
          </rPr>
          <t>ohr.tryd:</t>
        </r>
        <r>
          <rPr>
            <sz val="9"/>
            <rFont val="Tahoma"/>
            <family val="2"/>
          </rPr>
          <t xml:space="preserve">
1561</t>
        </r>
      </text>
    </comment>
    <comment ref="AF46" authorId="0">
      <text>
        <r>
          <rPr>
            <b/>
            <sz val="9"/>
            <rFont val="Tahoma"/>
            <family val="2"/>
          </rPr>
          <t>ohr.tryd:</t>
        </r>
        <r>
          <rPr>
            <sz val="9"/>
            <rFont val="Tahoma"/>
            <family val="2"/>
          </rPr>
          <t xml:space="preserve">
538</t>
        </r>
      </text>
    </comment>
    <comment ref="AB46" authorId="0">
      <text>
        <r>
          <rPr>
            <b/>
            <sz val="9"/>
            <rFont val="Tahoma"/>
            <family val="2"/>
          </rPr>
          <t>ohr.tryd:</t>
        </r>
        <r>
          <rPr>
            <sz val="9"/>
            <rFont val="Tahoma"/>
            <family val="2"/>
          </rPr>
          <t xml:space="preserve">
574</t>
        </r>
      </text>
    </comment>
    <comment ref="AF61" authorId="0">
      <text>
        <r>
          <rPr>
            <b/>
            <sz val="9"/>
            <rFont val="Tahoma"/>
            <family val="2"/>
          </rPr>
          <t>ohr.tryd:</t>
        </r>
        <r>
          <rPr>
            <sz val="9"/>
            <rFont val="Tahoma"/>
            <family val="2"/>
          </rPr>
          <t xml:space="preserve">
925</t>
        </r>
      </text>
    </comment>
    <comment ref="AB61" authorId="0">
      <text>
        <r>
          <rPr>
            <b/>
            <sz val="9"/>
            <rFont val="Tahoma"/>
            <family val="2"/>
          </rPr>
          <t>ohr.tryd:</t>
        </r>
        <r>
          <rPr>
            <sz val="9"/>
            <rFont val="Tahoma"/>
            <family val="2"/>
          </rPr>
          <t xml:space="preserve">
987</t>
        </r>
      </text>
    </comment>
  </commentList>
</comments>
</file>

<file path=xl/sharedStrings.xml><?xml version="1.0" encoding="utf-8"?>
<sst xmlns="http://schemas.openxmlformats.org/spreadsheetml/2006/main" count="333" uniqueCount="265">
  <si>
    <t>Каникулы</t>
  </si>
  <si>
    <t>УЧЕБНЫЙ ПЛАН</t>
  </si>
  <si>
    <t>Утверждаю</t>
  </si>
  <si>
    <t>"</t>
  </si>
  <si>
    <t>специальность</t>
  </si>
  <si>
    <t>квалификация</t>
  </si>
  <si>
    <t>Индекс</t>
  </si>
  <si>
    <t>Экзаменов</t>
  </si>
  <si>
    <t>Зачетов</t>
  </si>
  <si>
    <t>в том числе</t>
  </si>
  <si>
    <t>Всего</t>
  </si>
  <si>
    <t>2 курс</t>
  </si>
  <si>
    <t>3 курс</t>
  </si>
  <si>
    <t>Иностранный язык</t>
  </si>
  <si>
    <t>Математика</t>
  </si>
  <si>
    <t>Физическая культура</t>
  </si>
  <si>
    <t>Основы философии</t>
  </si>
  <si>
    <t>ОГСЭ.00</t>
  </si>
  <si>
    <t>ЕН.00</t>
  </si>
  <si>
    <t>Общепрофессиональные дисциплины</t>
  </si>
  <si>
    <t>ЕН.01</t>
  </si>
  <si>
    <t>ЕН.02</t>
  </si>
  <si>
    <t>Безопасность жизнедеятельности</t>
  </si>
  <si>
    <t>№ п/п</t>
  </si>
  <si>
    <t xml:space="preserve">   </t>
  </si>
  <si>
    <t>образования</t>
  </si>
  <si>
    <t>ОГСЭ.01</t>
  </si>
  <si>
    <t>ОГСЭ.02</t>
  </si>
  <si>
    <t>ОГСЭ.03</t>
  </si>
  <si>
    <t>ОГСЭ.04</t>
  </si>
  <si>
    <t>ОГСЭ.05</t>
  </si>
  <si>
    <t>августа</t>
  </si>
  <si>
    <t xml:space="preserve">                                                           Итого :</t>
  </si>
  <si>
    <t xml:space="preserve">Наименование </t>
  </si>
  <si>
    <t>Кабинеты</t>
  </si>
  <si>
    <t>Иностранного языка</t>
  </si>
  <si>
    <t>Спортивный комплекс</t>
  </si>
  <si>
    <t>Общий гуманитарный и социально-экономический цикл</t>
  </si>
  <si>
    <t xml:space="preserve">История </t>
  </si>
  <si>
    <t>Математический и общий естественнонаучный цикл</t>
  </si>
  <si>
    <t>Профессиональный цикл</t>
  </si>
  <si>
    <t>П.ОО</t>
  </si>
  <si>
    <t>ОП.00</t>
  </si>
  <si>
    <t>ПМ.00</t>
  </si>
  <si>
    <t>Профессиональные модули</t>
  </si>
  <si>
    <t>ПМ.01</t>
  </si>
  <si>
    <t>МДК.01.01</t>
  </si>
  <si>
    <t>МДК.01.02</t>
  </si>
  <si>
    <t>ПМ.02</t>
  </si>
  <si>
    <t>МДК.02.01</t>
  </si>
  <si>
    <t>МДК.03.01</t>
  </si>
  <si>
    <t>ОП.01</t>
  </si>
  <si>
    <t>ОП.02</t>
  </si>
  <si>
    <t>ОП.03</t>
  </si>
  <si>
    <t>ОП.04</t>
  </si>
  <si>
    <t>ОП.05</t>
  </si>
  <si>
    <t>ОП.06</t>
  </si>
  <si>
    <t>1 курс</t>
  </si>
  <si>
    <t>Учебная практика</t>
  </si>
  <si>
    <t>Залы</t>
  </si>
  <si>
    <t>Актовый зал</t>
  </si>
  <si>
    <t>ГИА</t>
  </si>
  <si>
    <t>Безопасности жизнедеятельности</t>
  </si>
  <si>
    <t>Учебная нагрузка обучающихся (час.)</t>
  </si>
  <si>
    <t>Формы промежуточной аттестации</t>
  </si>
  <si>
    <t>Наименование  циклов, дисциплин, професиональных модулей, МДК, практик</t>
  </si>
  <si>
    <t>Максимальная</t>
  </si>
  <si>
    <t>Самостоятельная работа</t>
  </si>
  <si>
    <t>Производственная практика</t>
  </si>
  <si>
    <t>Промежуточная аттестация</t>
  </si>
  <si>
    <t>курс. работ (проектов )</t>
  </si>
  <si>
    <t>программа</t>
  </si>
  <si>
    <t>Учебной практики</t>
  </si>
  <si>
    <t>Производственной практики</t>
  </si>
  <si>
    <t>Дифференцированных зачетов</t>
  </si>
  <si>
    <t>4 нед.</t>
  </si>
  <si>
    <t>МДК.03.02</t>
  </si>
  <si>
    <t>ОГСЭ.06</t>
  </si>
  <si>
    <t>ЕН.03</t>
  </si>
  <si>
    <t>ОП.07</t>
  </si>
  <si>
    <t>ОП.08</t>
  </si>
  <si>
    <t>ОП.09</t>
  </si>
  <si>
    <t>МДК.01.03</t>
  </si>
  <si>
    <t xml:space="preserve">Ритмики и хореографии </t>
  </si>
  <si>
    <t>ПДП</t>
  </si>
  <si>
    <t>6 нед.</t>
  </si>
  <si>
    <t>1. Программа углубленной подготовки</t>
  </si>
  <si>
    <t xml:space="preserve">Преддипломная практика </t>
  </si>
  <si>
    <t>Курсы</t>
  </si>
  <si>
    <t>Обучение по дисциплинам и междисциплинарным курсам</t>
  </si>
  <si>
    <t>по профилю специальности СПО</t>
  </si>
  <si>
    <t>Всего                       (по курсам)</t>
  </si>
  <si>
    <t>I курс</t>
  </si>
  <si>
    <t>II курс</t>
  </si>
  <si>
    <t>III курс</t>
  </si>
  <si>
    <t>Распределение обязат. учебной нагрузки (включая обязательную аудиторную нагрузку и все виды практики в составе профессиональных модулей) по курсам и семестрам</t>
  </si>
  <si>
    <t xml:space="preserve">  1. Сводные данные по бюджету (в неделях) учебного плана</t>
  </si>
  <si>
    <t>Консультации на учебную группу по 100 часов в год (всего 300 часов)</t>
  </si>
  <si>
    <t>4. Пояснительная записка</t>
  </si>
  <si>
    <t>3. Перечень лабораторий, кабинетов и мастерских для подготовки специалистов СПО</t>
  </si>
  <si>
    <t>Дисциплин и МДК</t>
  </si>
  <si>
    <t xml:space="preserve">1.1 Выпускная квалификационная работа </t>
  </si>
  <si>
    <t>Выполнение выпускной квалификационной работы  с 18.05. по 14.06 (всего 4 недели)</t>
  </si>
  <si>
    <t>Защита выпускной квалификационной работы  с 15.06 по 28.06 (всего 2 недели)</t>
  </si>
  <si>
    <t>1 сем.</t>
  </si>
  <si>
    <t>2 сем.</t>
  </si>
  <si>
    <t>3 сем.</t>
  </si>
  <si>
    <t>4 сем.</t>
  </si>
  <si>
    <t>5 сем.</t>
  </si>
  <si>
    <t>6 сем.</t>
  </si>
  <si>
    <t>ДЗ</t>
  </si>
  <si>
    <t>З</t>
  </si>
  <si>
    <t>Э</t>
  </si>
  <si>
    <t>Экзамен квалификационный</t>
  </si>
  <si>
    <t>ЭК</t>
  </si>
  <si>
    <t>Библиотека, читальный зал с выходом в сеть Интернет</t>
  </si>
  <si>
    <t xml:space="preserve">                                                        Итого :</t>
  </si>
  <si>
    <t>Анатомии, физиологии  и гигиены</t>
  </si>
  <si>
    <t>МДК.02.02</t>
  </si>
  <si>
    <t>ОГСЭ.07</t>
  </si>
  <si>
    <t>ПМ.03</t>
  </si>
  <si>
    <t>Государственная итоговая аттестация</t>
  </si>
  <si>
    <t>базовой подготовки</t>
  </si>
  <si>
    <t>Анатомия и физиология человека</t>
  </si>
  <si>
    <t>Основы патологии</t>
  </si>
  <si>
    <t>Генетика человека с основами медицинской генетики</t>
  </si>
  <si>
    <t>Гигиена и экология человека</t>
  </si>
  <si>
    <t>Основы микробиологии и иммунологии</t>
  </si>
  <si>
    <t>Фармакология</t>
  </si>
  <si>
    <t>ОП.10</t>
  </si>
  <si>
    <t>Общественное здоровье и здравоохранение</t>
  </si>
  <si>
    <t>ОП.11</t>
  </si>
  <si>
    <t>ОП.12</t>
  </si>
  <si>
    <t>ОП.13</t>
  </si>
  <si>
    <t>ОП.14</t>
  </si>
  <si>
    <t>Медицина катастроф</t>
  </si>
  <si>
    <t>Клиническая фармакология</t>
  </si>
  <si>
    <t>ПМ.04</t>
  </si>
  <si>
    <t>МДК.04.01</t>
  </si>
  <si>
    <t>МДК.04.02</t>
  </si>
  <si>
    <t>Выполнение работ по профессии 24232 Младшая медицинская сестра по уходу за больными</t>
  </si>
  <si>
    <t>Теория и практика сестринского дела</t>
  </si>
  <si>
    <t>Безопасная среда для пациента и персонала</t>
  </si>
  <si>
    <t>Технология оказания медицинских услуг</t>
  </si>
  <si>
    <t>Психология общения</t>
  </si>
  <si>
    <r>
      <t xml:space="preserve">Нормативный срок обучения:  </t>
    </r>
    <r>
      <rPr>
        <b/>
        <sz val="8"/>
        <rFont val="Arial Cyr"/>
        <family val="0"/>
      </rPr>
      <t xml:space="preserve"> 3 года 10 мес.</t>
    </r>
  </si>
  <si>
    <t>IV курс</t>
  </si>
  <si>
    <t>4 курс</t>
  </si>
  <si>
    <t>7 сем.</t>
  </si>
  <si>
    <t>8 сем.</t>
  </si>
  <si>
    <t>преддипломная практика</t>
  </si>
  <si>
    <t>лаб.  и практические занятия</t>
  </si>
  <si>
    <t>Основы латинского языка с мед. терминологией</t>
  </si>
  <si>
    <t>Информ. технологии в проф. деятельности</t>
  </si>
  <si>
    <t>Языковая грамотность и культура речи</t>
  </si>
  <si>
    <t>программа подготовки специалистов среднего звена</t>
  </si>
  <si>
    <t>2. План учебного процесса (программа подготовки специалистов среднего звена)</t>
  </si>
  <si>
    <t>Основы организации учебной деятельности</t>
  </si>
  <si>
    <t>1ДЗ</t>
  </si>
  <si>
    <t>1Э</t>
  </si>
  <si>
    <t>1ДЗ/1Э</t>
  </si>
  <si>
    <t>34.02.01 "Сестринское дело"</t>
  </si>
  <si>
    <t>Медицинская сестра/медицинский брат</t>
  </si>
  <si>
    <t>Психология</t>
  </si>
  <si>
    <t>Сохранение здоровья населения нетрадиционными методами</t>
  </si>
  <si>
    <t>Проведение профилактических мероприятий</t>
  </si>
  <si>
    <t>Здоровый человек и его окружение</t>
  </si>
  <si>
    <t>Основы профилактики</t>
  </si>
  <si>
    <t>Сестринское дело в системе первичной медико-санитарной помощи</t>
  </si>
  <si>
    <t>Участие в лечебно-диагностическом и реабилитационном процессах</t>
  </si>
  <si>
    <t>Сестринский уход при различных заболеваниях и состояниях</t>
  </si>
  <si>
    <t>Основы реабилитации</t>
  </si>
  <si>
    <t>Оказание доврачебной мед. помощи при неотложных экстремальных состояниях</t>
  </si>
  <si>
    <t>Основы реаниматологии</t>
  </si>
  <si>
    <t>УП. 02.02</t>
  </si>
  <si>
    <t>МДК.04.03</t>
  </si>
  <si>
    <t>2ДЗ/1Э</t>
  </si>
  <si>
    <t>2ДЗ</t>
  </si>
  <si>
    <t>Правовое обеспечение проф. деятельности</t>
  </si>
  <si>
    <r>
      <t xml:space="preserve">Форма обучения  </t>
    </r>
    <r>
      <rPr>
        <b/>
        <sz val="8"/>
        <rFont val="Arial Cyr"/>
        <family val="2"/>
      </rPr>
      <t xml:space="preserve">          очно-заочная</t>
    </r>
  </si>
  <si>
    <t>на базе среднего общего</t>
  </si>
  <si>
    <t>Всего по очно-заочной форме</t>
  </si>
  <si>
    <t>Обязат. аудиторная,ч</t>
  </si>
  <si>
    <t>Истории и основ философии</t>
  </si>
  <si>
    <t>Информационных технологий  в профессиональной деятельности</t>
  </si>
  <si>
    <t>Основ патологии</t>
  </si>
  <si>
    <t>Основ латинского языка с медицинской терминологией</t>
  </si>
  <si>
    <t>Гигиены и экологии человека</t>
  </si>
  <si>
    <t>Фармакологии</t>
  </si>
  <si>
    <t>Основ микробиологии и иммунологии</t>
  </si>
  <si>
    <t>Психологии</t>
  </si>
  <si>
    <t>Генетики человека с основами медицинской генетики</t>
  </si>
  <si>
    <t>Общественного здоровья и здравоохранения</t>
  </si>
  <si>
    <t>Сестринского дела</t>
  </si>
  <si>
    <t>Основ профилактики</t>
  </si>
  <si>
    <t>Основ реабилитации</t>
  </si>
  <si>
    <t>Основ реаниматологии</t>
  </si>
  <si>
    <t>Экономики и управления в здравоохраненипи</t>
  </si>
  <si>
    <t xml:space="preserve">Спортивный зал </t>
  </si>
  <si>
    <t xml:space="preserve">Открытый стадион широкого профиля с элементами полосы препятствий </t>
  </si>
  <si>
    <t>Стрелковый тир (электронный)</t>
  </si>
  <si>
    <t>Методы лабораторных клинических исследований</t>
  </si>
  <si>
    <t>1628/66%</t>
  </si>
  <si>
    <t>КЭ</t>
  </si>
  <si>
    <t>Сохранение здоровья детей</t>
  </si>
  <si>
    <t>Сохранение здоровья женщин и мужчин зрелого возраста</t>
  </si>
  <si>
    <t>Сохранение здоровья лиц пожилого возраста</t>
  </si>
  <si>
    <t>УП. 04.01</t>
  </si>
  <si>
    <t>ПП. 04.03</t>
  </si>
  <si>
    <t>УП. 03.01</t>
  </si>
  <si>
    <t>Директор                         Е.А. Колесова</t>
  </si>
  <si>
    <t>Основы медицинской статистики</t>
  </si>
  <si>
    <t>4с/ЭКв</t>
  </si>
  <si>
    <t>8с/ЭКв</t>
  </si>
  <si>
    <t>2с/ЭКв</t>
  </si>
  <si>
    <t>Сестринский уход в терапии с курсом гериатрии</t>
  </si>
  <si>
    <t>Сестринский уход в педиатрии</t>
  </si>
  <si>
    <t>Сестринский уход в хирургии</t>
  </si>
  <si>
    <t>Сестринский уход  при инфекционных заболеваниях</t>
  </si>
  <si>
    <t>Сестринский уход в акушерстве и гинекологии</t>
  </si>
  <si>
    <t>Сестринский уход в неврологии</t>
  </si>
  <si>
    <t>Сестринский уход в офтальмологии</t>
  </si>
  <si>
    <t>Сестринский уход в дерматоневрологии</t>
  </si>
  <si>
    <t>Сестринский уход в оториноларингологии</t>
  </si>
  <si>
    <t>ГБПОУ "ПБМК"</t>
  </si>
  <si>
    <t>1з/1ДЗ</t>
  </si>
  <si>
    <t>1з</t>
  </si>
  <si>
    <t>3ДЗ/1Э</t>
  </si>
  <si>
    <t>3ДЗ</t>
  </si>
  <si>
    <t>5ДЗ/1Э</t>
  </si>
  <si>
    <t>1з/5ДЗ/2Э</t>
  </si>
  <si>
    <t>1з/3ДЗ</t>
  </si>
  <si>
    <t>1 сем     15,5+1  нед</t>
  </si>
  <si>
    <t>2 сем        20+3 нед</t>
  </si>
  <si>
    <t>3 сем          17нед</t>
  </si>
  <si>
    <t>4 сем        20,5+3 нед</t>
  </si>
  <si>
    <t>5 сем            10,5+5 нед</t>
  </si>
  <si>
    <t>6 сем            17,5+6 нед</t>
  </si>
  <si>
    <t>УП. 01</t>
  </si>
  <si>
    <t>УП. 02.01.</t>
  </si>
  <si>
    <t>ПП.02.01.</t>
  </si>
  <si>
    <t>Овладение умениями проведения профилактических мероприятий</t>
  </si>
  <si>
    <t>Овладение умениями проведения сестринского ухода при различных заболеваниях и состояниях</t>
  </si>
  <si>
    <t>Приобретение практического опыта проведения сестринского ухода при различных заболеваниях и состояниях</t>
  </si>
  <si>
    <t>Овладение уменями осуществлять реабилитационные мероприятия</t>
  </si>
  <si>
    <t>Овладение умениями оказания доврачебной медицинской помощи при неотложных экстремальных состояниях</t>
  </si>
  <si>
    <t>Овладение умениями выполнения работ по профессии Младшая медицинская сестра по уходу за больными</t>
  </si>
  <si>
    <t>Приобретение практичекского опыта выполнения работ по профессии Младшая медицинская сестра по уходу за больными</t>
  </si>
  <si>
    <t>1Э/2ДЗ</t>
  </si>
  <si>
    <t>7 сем            13.5+3 нед</t>
  </si>
  <si>
    <t>8 сем       7,5+2 нед</t>
  </si>
  <si>
    <t>2З/3ДЗ</t>
  </si>
  <si>
    <t>4ДЗ/1Э</t>
  </si>
  <si>
    <t>1з/5ДЗ/1 Э</t>
  </si>
  <si>
    <t>5ДЗ/2Э</t>
  </si>
  <si>
    <t>1з/10ДЗ/3Э</t>
  </si>
  <si>
    <t>К. ДЗ</t>
  </si>
  <si>
    <t>10з/8ДЗ/2Э</t>
  </si>
  <si>
    <t xml:space="preserve">1ДЗ/1Э </t>
  </si>
  <si>
    <t>4З/2Э</t>
  </si>
  <si>
    <t>3ДЗ/3Э</t>
  </si>
  <si>
    <t>2з/5ДЗ/1Э</t>
  </si>
  <si>
    <t>2з/8ДЗ/4Э</t>
  </si>
  <si>
    <t>2З/4ДЗ/1Э</t>
  </si>
  <si>
    <t>2020г.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</si>
</sst>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;[Red]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66">
    <font>
      <sz val="10"/>
      <name val="Arial Cyr"/>
      <family val="0"/>
    </font>
    <font>
      <sz val="6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10"/>
      <name val="Arial Cyr"/>
      <family val="2"/>
    </font>
    <font>
      <b/>
      <sz val="6"/>
      <name val="Arial Cyr"/>
      <family val="2"/>
    </font>
    <font>
      <b/>
      <sz val="7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9"/>
      <name val="Arial Cyr"/>
      <family val="0"/>
    </font>
    <font>
      <i/>
      <sz val="7"/>
      <name val="Arial Cyr"/>
      <family val="0"/>
    </font>
    <font>
      <b/>
      <i/>
      <sz val="7"/>
      <name val="Arial Cyr"/>
      <family val="0"/>
    </font>
    <font>
      <b/>
      <i/>
      <sz val="8"/>
      <name val="Arial Cyr"/>
      <family val="0"/>
    </font>
    <font>
      <b/>
      <sz val="5"/>
      <name val="Arial Cyr"/>
      <family val="2"/>
    </font>
    <font>
      <b/>
      <i/>
      <sz val="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name val="Calibri"/>
      <family val="2"/>
    </font>
    <font>
      <b/>
      <sz val="9"/>
      <name val="Calibri"/>
      <family val="2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rgb="FF000000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75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 vertical="justify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32" borderId="0" xfId="0" applyFont="1" applyFill="1" applyBorder="1" applyAlignment="1">
      <alignment vertical="center" wrapText="1"/>
    </xf>
    <xf numFmtId="0" fontId="8" fillId="32" borderId="0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vertical="center" wrapText="1"/>
    </xf>
    <xf numFmtId="0" fontId="9" fillId="32" borderId="0" xfId="0" applyFont="1" applyFill="1" applyBorder="1" applyAlignment="1">
      <alignment vertical="center" wrapText="1"/>
    </xf>
    <xf numFmtId="0" fontId="9" fillId="32" borderId="0" xfId="0" applyFont="1" applyFill="1" applyBorder="1" applyAlignment="1">
      <alignment vertical="justify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justify" wrapText="1"/>
    </xf>
    <xf numFmtId="0" fontId="9" fillId="0" borderId="14" xfId="0" applyFont="1" applyBorder="1" applyAlignment="1">
      <alignment horizontal="center" vertical="justify" wrapText="1"/>
    </xf>
    <xf numFmtId="0" fontId="9" fillId="0" borderId="10" xfId="0" applyFont="1" applyBorder="1" applyAlignment="1">
      <alignment horizontal="center" vertical="justify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wrapText="1"/>
    </xf>
    <xf numFmtId="0" fontId="9" fillId="0" borderId="18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Border="1" applyAlignment="1">
      <alignment vertical="justify" wrapText="1"/>
    </xf>
    <xf numFmtId="0" fontId="4" fillId="0" borderId="0" xfId="0" applyFont="1" applyAlignment="1">
      <alignment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2" fillId="0" borderId="2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vertical="center" wrapText="1"/>
    </xf>
    <xf numFmtId="0" fontId="0" fillId="0" borderId="24" xfId="0" applyBorder="1" applyAlignment="1">
      <alignment/>
    </xf>
    <xf numFmtId="0" fontId="0" fillId="0" borderId="24" xfId="0" applyBorder="1" applyAlignment="1">
      <alignment horizontal="left"/>
    </xf>
    <xf numFmtId="0" fontId="2" fillId="0" borderId="0" xfId="0" applyFont="1" applyBorder="1" applyAlignment="1">
      <alignment vertical="center" wrapText="1"/>
    </xf>
    <xf numFmtId="0" fontId="9" fillId="32" borderId="18" xfId="0" applyFont="1" applyFill="1" applyBorder="1" applyAlignment="1">
      <alignment horizontal="left" wrapText="1"/>
    </xf>
    <xf numFmtId="0" fontId="9" fillId="32" borderId="18" xfId="0" applyFont="1" applyFill="1" applyBorder="1" applyAlignment="1">
      <alignment horizontal="left" vertical="justify" wrapText="1"/>
    </xf>
    <xf numFmtId="0" fontId="9" fillId="32" borderId="10" xfId="0" applyFont="1" applyFill="1" applyBorder="1" applyAlignment="1">
      <alignment horizontal="center" vertical="justify" wrapText="1"/>
    </xf>
    <xf numFmtId="0" fontId="9" fillId="32" borderId="13" xfId="0" applyFont="1" applyFill="1" applyBorder="1" applyAlignment="1">
      <alignment horizontal="center" vertical="justify" wrapText="1"/>
    </xf>
    <xf numFmtId="0" fontId="9" fillId="32" borderId="14" xfId="0" applyFont="1" applyFill="1" applyBorder="1" applyAlignment="1">
      <alignment horizontal="center" vertical="justify" wrapText="1"/>
    </xf>
    <xf numFmtId="0" fontId="7" fillId="0" borderId="13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7" fillId="34" borderId="14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15" fillId="35" borderId="25" xfId="0" applyFont="1" applyFill="1" applyBorder="1" applyAlignment="1">
      <alignment horizontal="center" wrapText="1"/>
    </xf>
    <xf numFmtId="0" fontId="15" fillId="35" borderId="25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12" fillId="32" borderId="27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justify" wrapText="1"/>
    </xf>
    <xf numFmtId="0" fontId="7" fillId="34" borderId="25" xfId="0" applyFont="1" applyFill="1" applyBorder="1" applyAlignment="1">
      <alignment horizontal="center" wrapText="1"/>
    </xf>
    <xf numFmtId="0" fontId="7" fillId="34" borderId="2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justify"/>
    </xf>
    <xf numFmtId="0" fontId="2" fillId="32" borderId="0" xfId="0" applyFont="1" applyFill="1" applyBorder="1" applyAlignment="1">
      <alignment horizontal="center"/>
    </xf>
    <xf numFmtId="0" fontId="7" fillId="32" borderId="29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7" fillId="32" borderId="25" xfId="0" applyFont="1" applyFill="1" applyBorder="1" applyAlignment="1">
      <alignment horizontal="center" wrapText="1"/>
    </xf>
    <xf numFmtId="0" fontId="15" fillId="35" borderId="18" xfId="0" applyFont="1" applyFill="1" applyBorder="1" applyAlignment="1">
      <alignment horizontal="center" vertical="center" wrapText="1"/>
    </xf>
    <xf numFmtId="0" fontId="15" fillId="35" borderId="13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15" fillId="36" borderId="13" xfId="0" applyFont="1" applyFill="1" applyBorder="1" applyAlignment="1">
      <alignment horizontal="center" vertical="center" wrapText="1"/>
    </xf>
    <xf numFmtId="0" fontId="15" fillId="36" borderId="25" xfId="0" applyFont="1" applyFill="1" applyBorder="1" applyAlignment="1">
      <alignment horizontal="center" vertical="center" wrapText="1"/>
    </xf>
    <xf numFmtId="0" fontId="6" fillId="32" borderId="30" xfId="0" applyFont="1" applyFill="1" applyBorder="1" applyAlignment="1">
      <alignment horizontal="center" vertical="center" wrapText="1"/>
    </xf>
    <xf numFmtId="0" fontId="12" fillId="32" borderId="25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justify" wrapText="1"/>
    </xf>
    <xf numFmtId="0" fontId="15" fillId="36" borderId="31" xfId="0" applyFont="1" applyFill="1" applyBorder="1" applyAlignment="1">
      <alignment horizontal="center" vertical="center" wrapText="1"/>
    </xf>
    <xf numFmtId="0" fontId="15" fillId="36" borderId="18" xfId="0" applyFont="1" applyFill="1" applyBorder="1" applyAlignment="1">
      <alignment horizontal="center" vertical="center" wrapText="1"/>
    </xf>
    <xf numFmtId="0" fontId="15" fillId="35" borderId="13" xfId="0" applyFont="1" applyFill="1" applyBorder="1" applyAlignment="1">
      <alignment horizontal="center" vertical="center" wrapText="1"/>
    </xf>
    <xf numFmtId="0" fontId="12" fillId="36" borderId="32" xfId="0" applyFont="1" applyFill="1" applyBorder="1" applyAlignment="1">
      <alignment horizontal="center" vertical="center" wrapText="1"/>
    </xf>
    <xf numFmtId="0" fontId="12" fillId="36" borderId="18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justify" wrapText="1"/>
    </xf>
    <xf numFmtId="0" fontId="7" fillId="32" borderId="25" xfId="0" applyFont="1" applyFill="1" applyBorder="1" applyAlignment="1">
      <alignment horizontal="center" vertical="center" wrapText="1"/>
    </xf>
    <xf numFmtId="0" fontId="12" fillId="32" borderId="3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justify" wrapText="1"/>
    </xf>
    <xf numFmtId="0" fontId="14" fillId="0" borderId="34" xfId="0" applyFont="1" applyBorder="1" applyAlignment="1">
      <alignment horizontal="center" vertical="center" textRotation="90" wrapText="1"/>
    </xf>
    <xf numFmtId="0" fontId="1" fillId="0" borderId="3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12" fillId="36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wrapText="1"/>
    </xf>
    <xf numFmtId="0" fontId="7" fillId="32" borderId="14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1" fillId="32" borderId="37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 vertical="center"/>
    </xf>
    <xf numFmtId="0" fontId="7" fillId="32" borderId="38" xfId="0" applyFont="1" applyFill="1" applyBorder="1" applyAlignment="1">
      <alignment/>
    </xf>
    <xf numFmtId="0" fontId="7" fillId="32" borderId="39" xfId="0" applyFont="1" applyFill="1" applyBorder="1" applyAlignment="1">
      <alignment horizontal="center" vertical="center"/>
    </xf>
    <xf numFmtId="0" fontId="15" fillId="35" borderId="37" xfId="0" applyFont="1" applyFill="1" applyBorder="1" applyAlignment="1">
      <alignment horizontal="center" wrapText="1"/>
    </xf>
    <xf numFmtId="0" fontId="15" fillId="36" borderId="40" xfId="0" applyFont="1" applyFill="1" applyBorder="1" applyAlignment="1">
      <alignment horizontal="center" vertical="center" wrapText="1"/>
    </xf>
    <xf numFmtId="0" fontId="15" fillId="36" borderId="14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15" fillId="35" borderId="14" xfId="0" applyFont="1" applyFill="1" applyBorder="1" applyAlignment="1">
      <alignment horizontal="center" wrapText="1"/>
    </xf>
    <xf numFmtId="0" fontId="15" fillId="35" borderId="14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2" borderId="40" xfId="0" applyFont="1" applyFill="1" applyBorder="1" applyAlignment="1">
      <alignment horizontal="center" vertical="center" wrapText="1"/>
    </xf>
    <xf numFmtId="0" fontId="15" fillId="32" borderId="30" xfId="0" applyFont="1" applyFill="1" applyBorder="1" applyAlignment="1">
      <alignment horizontal="center" vertical="center" wrapText="1"/>
    </xf>
    <xf numFmtId="0" fontId="15" fillId="36" borderId="39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wrapText="1"/>
    </xf>
    <xf numFmtId="0" fontId="15" fillId="35" borderId="10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15" fillId="36" borderId="41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justify" wrapText="1"/>
    </xf>
    <xf numFmtId="0" fontId="15" fillId="32" borderId="41" xfId="0" applyFont="1" applyFill="1" applyBorder="1" applyAlignment="1">
      <alignment horizontal="center" vertical="center" wrapText="1"/>
    </xf>
    <xf numFmtId="0" fontId="6" fillId="32" borderId="2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2" borderId="42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39" xfId="0" applyFont="1" applyFill="1" applyBorder="1" applyAlignment="1">
      <alignment horizontal="center" vertical="center" wrapText="1"/>
    </xf>
    <xf numFmtId="0" fontId="7" fillId="32" borderId="30" xfId="0" applyNumberFormat="1" applyFont="1" applyFill="1" applyBorder="1" applyAlignment="1">
      <alignment horizontal="center" vertical="center" wrapText="1"/>
    </xf>
    <xf numFmtId="0" fontId="9" fillId="32" borderId="26" xfId="0" applyFont="1" applyFill="1" applyBorder="1" applyAlignment="1">
      <alignment horizontal="center" wrapText="1"/>
    </xf>
    <xf numFmtId="0" fontId="7" fillId="32" borderId="43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/>
    </xf>
    <xf numFmtId="0" fontId="7" fillId="32" borderId="43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/>
    </xf>
    <xf numFmtId="0" fontId="7" fillId="32" borderId="46" xfId="0" applyFont="1" applyFill="1" applyBorder="1" applyAlignment="1">
      <alignment wrapText="1"/>
    </xf>
    <xf numFmtId="0" fontId="7" fillId="32" borderId="47" xfId="0" applyFont="1" applyFill="1" applyBorder="1" applyAlignment="1">
      <alignment wrapText="1"/>
    </xf>
    <xf numFmtId="0" fontId="7" fillId="32" borderId="0" xfId="0" applyFont="1" applyFill="1" applyBorder="1" applyAlignment="1">
      <alignment wrapText="1"/>
    </xf>
    <xf numFmtId="0" fontId="7" fillId="32" borderId="48" xfId="0" applyFont="1" applyFill="1" applyBorder="1" applyAlignment="1">
      <alignment wrapText="1"/>
    </xf>
    <xf numFmtId="0" fontId="7" fillId="32" borderId="46" xfId="0" applyFont="1" applyFill="1" applyBorder="1" applyAlignment="1">
      <alignment/>
    </xf>
    <xf numFmtId="0" fontId="7" fillId="32" borderId="47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7" fillId="32" borderId="48" xfId="0" applyFont="1" applyFill="1" applyBorder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32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wrapText="1"/>
    </xf>
    <xf numFmtId="0" fontId="7" fillId="32" borderId="30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9" fillId="0" borderId="20" xfId="0" applyFont="1" applyBorder="1" applyAlignment="1">
      <alignment horizontal="center" wrapText="1"/>
    </xf>
    <xf numFmtId="0" fontId="9" fillId="34" borderId="14" xfId="0" applyFont="1" applyFill="1" applyBorder="1" applyAlignment="1">
      <alignment horizontal="center"/>
    </xf>
    <xf numFmtId="0" fontId="9" fillId="34" borderId="37" xfId="0" applyFont="1" applyFill="1" applyBorder="1" applyAlignment="1">
      <alignment horizontal="center" wrapText="1"/>
    </xf>
    <xf numFmtId="0" fontId="9" fillId="34" borderId="13" xfId="0" applyFont="1" applyFill="1" applyBorder="1" applyAlignment="1">
      <alignment horizontal="center" wrapText="1"/>
    </xf>
    <xf numFmtId="0" fontId="9" fillId="32" borderId="14" xfId="0" applyFont="1" applyFill="1" applyBorder="1" applyAlignment="1">
      <alignment horizontal="center"/>
    </xf>
    <xf numFmtId="0" fontId="9" fillId="32" borderId="20" xfId="0" applyFont="1" applyFill="1" applyBorder="1" applyAlignment="1">
      <alignment horizontal="center" wrapText="1"/>
    </xf>
    <xf numFmtId="0" fontId="9" fillId="32" borderId="14" xfId="0" applyFont="1" applyFill="1" applyBorder="1" applyAlignment="1">
      <alignment horizontal="center" wrapText="1"/>
    </xf>
    <xf numFmtId="0" fontId="9" fillId="32" borderId="13" xfId="0" applyFont="1" applyFill="1" applyBorder="1" applyAlignment="1">
      <alignment horizontal="center" wrapText="1"/>
    </xf>
    <xf numFmtId="0" fontId="7" fillId="33" borderId="52" xfId="0" applyFont="1" applyFill="1" applyBorder="1" applyAlignment="1">
      <alignment horizontal="center" vertical="center" wrapText="1"/>
    </xf>
    <xf numFmtId="0" fontId="7" fillId="34" borderId="44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wrapText="1"/>
    </xf>
    <xf numFmtId="0" fontId="11" fillId="32" borderId="14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 wrapText="1"/>
    </xf>
    <xf numFmtId="0" fontId="12" fillId="36" borderId="39" xfId="0" applyFont="1" applyFill="1" applyBorder="1" applyAlignment="1">
      <alignment horizontal="center" vertical="center" wrapText="1"/>
    </xf>
    <xf numFmtId="0" fontId="9" fillId="32" borderId="25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wrapText="1"/>
    </xf>
    <xf numFmtId="0" fontId="11" fillId="32" borderId="25" xfId="0" applyFont="1" applyFill="1" applyBorder="1" applyAlignment="1">
      <alignment horizontal="center" wrapText="1"/>
    </xf>
    <xf numFmtId="0" fontId="11" fillId="32" borderId="10" xfId="0" applyFont="1" applyFill="1" applyBorder="1" applyAlignment="1">
      <alignment horizontal="center"/>
    </xf>
    <xf numFmtId="0" fontId="9" fillId="34" borderId="37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9" fillId="32" borderId="25" xfId="0" applyFont="1" applyFill="1" applyBorder="1" applyAlignment="1">
      <alignment horizontal="center" vertical="justify" wrapText="1"/>
    </xf>
    <xf numFmtId="0" fontId="12" fillId="35" borderId="14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2" borderId="44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9" fillId="32" borderId="37" xfId="0" applyFont="1" applyFill="1" applyBorder="1" applyAlignment="1">
      <alignment horizontal="center" wrapText="1"/>
    </xf>
    <xf numFmtId="0" fontId="11" fillId="34" borderId="13" xfId="0" applyFont="1" applyFill="1" applyBorder="1" applyAlignment="1">
      <alignment horizontal="center" wrapText="1"/>
    </xf>
    <xf numFmtId="0" fontId="11" fillId="32" borderId="25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0" fontId="9" fillId="34" borderId="25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/>
    </xf>
    <xf numFmtId="0" fontId="7" fillId="32" borderId="53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center" vertical="center" wrapText="1"/>
    </xf>
    <xf numFmtId="0" fontId="15" fillId="36" borderId="33" xfId="0" applyFont="1" applyFill="1" applyBorder="1" applyAlignment="1">
      <alignment horizontal="center" vertical="center" wrapText="1"/>
    </xf>
    <xf numFmtId="0" fontId="15" fillId="36" borderId="30" xfId="0" applyFont="1" applyFill="1" applyBorder="1" applyAlignment="1">
      <alignment horizontal="center" vertical="center" wrapText="1"/>
    </xf>
    <xf numFmtId="0" fontId="12" fillId="36" borderId="54" xfId="0" applyFont="1" applyFill="1" applyBorder="1" applyAlignment="1">
      <alignment horizontal="center" vertical="center" wrapText="1"/>
    </xf>
    <xf numFmtId="0" fontId="7" fillId="34" borderId="55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11" fillId="34" borderId="56" xfId="0" applyFont="1" applyFill="1" applyBorder="1" applyAlignment="1">
      <alignment horizontal="center" vertical="center" wrapText="1"/>
    </xf>
    <xf numFmtId="0" fontId="11" fillId="34" borderId="49" xfId="0" applyFont="1" applyFill="1" applyBorder="1" applyAlignment="1">
      <alignment horizontal="center" vertical="center" wrapText="1"/>
    </xf>
    <xf numFmtId="0" fontId="11" fillId="34" borderId="57" xfId="0" applyFont="1" applyFill="1" applyBorder="1" applyAlignment="1">
      <alignment horizontal="center" vertical="center" wrapText="1"/>
    </xf>
    <xf numFmtId="0" fontId="9" fillId="34" borderId="58" xfId="0" applyFont="1" applyFill="1" applyBorder="1" applyAlignment="1">
      <alignment horizontal="center" vertical="center" wrapText="1"/>
    </xf>
    <xf numFmtId="0" fontId="11" fillId="34" borderId="49" xfId="0" applyFont="1" applyFill="1" applyBorder="1" applyAlignment="1">
      <alignment horizontal="center" vertical="center"/>
    </xf>
    <xf numFmtId="0" fontId="11" fillId="34" borderId="5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10" fillId="0" borderId="53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2" borderId="20" xfId="0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11" fillId="32" borderId="20" xfId="0" applyFont="1" applyFill="1" applyBorder="1" applyAlignment="1">
      <alignment horizontal="center"/>
    </xf>
    <xf numFmtId="0" fontId="11" fillId="32" borderId="14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 vertical="center"/>
    </xf>
    <xf numFmtId="0" fontId="11" fillId="32" borderId="13" xfId="0" applyFont="1" applyFill="1" applyBorder="1" applyAlignment="1">
      <alignment horizontal="center" wrapText="1"/>
    </xf>
    <xf numFmtId="0" fontId="11" fillId="32" borderId="20" xfId="0" applyFont="1" applyFill="1" applyBorder="1" applyAlignment="1">
      <alignment horizontal="center" wrapText="1"/>
    </xf>
    <xf numFmtId="0" fontId="11" fillId="32" borderId="14" xfId="0" applyFont="1" applyFill="1" applyBorder="1" applyAlignment="1">
      <alignment horizontal="center" wrapText="1"/>
    </xf>
    <xf numFmtId="0" fontId="11" fillId="32" borderId="13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2" fillId="35" borderId="13" xfId="0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/>
    </xf>
    <xf numFmtId="0" fontId="11" fillId="32" borderId="21" xfId="0" applyFont="1" applyFill="1" applyBorder="1" applyAlignment="1">
      <alignment horizontal="center" wrapText="1"/>
    </xf>
    <xf numFmtId="0" fontId="9" fillId="32" borderId="20" xfId="0" applyFont="1" applyFill="1" applyBorder="1" applyAlignment="1">
      <alignment horizontal="center" wrapText="1"/>
    </xf>
    <xf numFmtId="0" fontId="9" fillId="32" borderId="14" xfId="0" applyFont="1" applyFill="1" applyBorder="1" applyAlignment="1">
      <alignment horizontal="center" wrapText="1"/>
    </xf>
    <xf numFmtId="0" fontId="18" fillId="37" borderId="59" xfId="0" applyFont="1" applyFill="1" applyBorder="1" applyAlignment="1">
      <alignment horizontal="left" wrapText="1"/>
    </xf>
    <xf numFmtId="0" fontId="0" fillId="0" borderId="37" xfId="0" applyBorder="1" applyAlignment="1">
      <alignment wrapText="1"/>
    </xf>
    <xf numFmtId="0" fontId="0" fillId="0" borderId="25" xfId="0" applyBorder="1" applyAlignment="1">
      <alignment wrapText="1"/>
    </xf>
    <xf numFmtId="0" fontId="7" fillId="33" borderId="60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wrapText="1"/>
    </xf>
    <xf numFmtId="0" fontId="9" fillId="32" borderId="20" xfId="0" applyFont="1" applyFill="1" applyBorder="1" applyAlignment="1">
      <alignment horizontal="left" wrapText="1"/>
    </xf>
    <xf numFmtId="0" fontId="9" fillId="32" borderId="13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38" borderId="61" xfId="0" applyFont="1" applyFill="1" applyBorder="1" applyAlignment="1">
      <alignment horizontal="center"/>
    </xf>
    <xf numFmtId="0" fontId="4" fillId="38" borderId="37" xfId="0" applyFont="1" applyFill="1" applyBorder="1" applyAlignment="1">
      <alignment horizontal="center"/>
    </xf>
    <xf numFmtId="0" fontId="4" fillId="38" borderId="25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9" fillId="32" borderId="20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37" xfId="0" applyFont="1" applyFill="1" applyBorder="1" applyAlignment="1">
      <alignment horizontal="left" vertical="justify" wrapText="1"/>
    </xf>
    <xf numFmtId="0" fontId="9" fillId="32" borderId="61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 wrapText="1"/>
    </xf>
    <xf numFmtId="0" fontId="9" fillId="32" borderId="21" xfId="0" applyFont="1" applyFill="1" applyBorder="1" applyAlignment="1">
      <alignment horizontal="center" wrapText="1"/>
    </xf>
    <xf numFmtId="0" fontId="4" fillId="0" borderId="63" xfId="0" applyFont="1" applyBorder="1" applyAlignment="1">
      <alignment horizontal="center" vertical="justify"/>
    </xf>
    <xf numFmtId="0" fontId="4" fillId="0" borderId="64" xfId="0" applyFont="1" applyBorder="1" applyAlignment="1">
      <alignment horizontal="center" vertical="justify"/>
    </xf>
    <xf numFmtId="0" fontId="4" fillId="0" borderId="65" xfId="0" applyFont="1" applyBorder="1" applyAlignment="1">
      <alignment horizontal="center" vertical="justify"/>
    </xf>
    <xf numFmtId="0" fontId="4" fillId="0" borderId="66" xfId="0" applyFont="1" applyBorder="1" applyAlignment="1">
      <alignment horizontal="center" vertical="justify"/>
    </xf>
    <xf numFmtId="0" fontId="4" fillId="0" borderId="67" xfId="0" applyFont="1" applyBorder="1" applyAlignment="1">
      <alignment horizontal="center" vertical="justify"/>
    </xf>
    <xf numFmtId="0" fontId="4" fillId="0" borderId="68" xfId="0" applyFont="1" applyBorder="1" applyAlignment="1">
      <alignment horizontal="center" vertical="justify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38" borderId="69" xfId="0" applyFont="1" applyFill="1" applyBorder="1" applyAlignment="1">
      <alignment horizontal="center"/>
    </xf>
    <xf numFmtId="0" fontId="4" fillId="38" borderId="70" xfId="0" applyFont="1" applyFill="1" applyBorder="1" applyAlignment="1">
      <alignment horizontal="center"/>
    </xf>
    <xf numFmtId="0" fontId="4" fillId="38" borderId="4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justify" wrapText="1"/>
    </xf>
    <xf numFmtId="0" fontId="4" fillId="0" borderId="1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justify" wrapText="1"/>
    </xf>
    <xf numFmtId="0" fontId="0" fillId="0" borderId="0" xfId="0" applyAlignment="1">
      <alignment horizontal="center" wrapText="1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right" wrapText="1"/>
    </xf>
    <xf numFmtId="0" fontId="4" fillId="0" borderId="39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4" fillId="0" borderId="65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7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7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38" borderId="72" xfId="0" applyFont="1" applyFill="1" applyBorder="1" applyAlignment="1">
      <alignment horizontal="center" vertical="center" wrapText="1"/>
    </xf>
    <xf numFmtId="0" fontId="4" fillId="38" borderId="62" xfId="0" applyFont="1" applyFill="1" applyBorder="1" applyAlignment="1">
      <alignment horizontal="center" vertical="center" wrapText="1"/>
    </xf>
    <xf numFmtId="0" fontId="4" fillId="38" borderId="16" xfId="0" applyFont="1" applyFill="1" applyBorder="1" applyAlignment="1">
      <alignment horizontal="center" vertical="center" wrapText="1"/>
    </xf>
    <xf numFmtId="0" fontId="4" fillId="38" borderId="17" xfId="0" applyFont="1" applyFill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38" borderId="62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61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justify"/>
    </xf>
    <xf numFmtId="0" fontId="4" fillId="0" borderId="64" xfId="0" applyFont="1" applyBorder="1" applyAlignment="1">
      <alignment horizontal="center" vertical="justify"/>
    </xf>
    <xf numFmtId="0" fontId="4" fillId="0" borderId="65" xfId="0" applyFont="1" applyBorder="1" applyAlignment="1">
      <alignment horizontal="center" vertical="justify"/>
    </xf>
    <xf numFmtId="0" fontId="4" fillId="0" borderId="46" xfId="0" applyFont="1" applyBorder="1" applyAlignment="1">
      <alignment horizontal="center" vertical="justify"/>
    </xf>
    <xf numFmtId="0" fontId="4" fillId="0" borderId="0" xfId="0" applyFont="1" applyBorder="1" applyAlignment="1">
      <alignment horizontal="center" vertical="justify"/>
    </xf>
    <xf numFmtId="0" fontId="4" fillId="0" borderId="48" xfId="0" applyFont="1" applyBorder="1" applyAlignment="1">
      <alignment horizontal="center" vertical="justify"/>
    </xf>
    <xf numFmtId="0" fontId="4" fillId="0" borderId="66" xfId="0" applyFont="1" applyBorder="1" applyAlignment="1">
      <alignment horizontal="center" vertical="justify"/>
    </xf>
    <xf numFmtId="0" fontId="4" fillId="0" borderId="67" xfId="0" applyFont="1" applyBorder="1" applyAlignment="1">
      <alignment horizontal="center" vertical="justify"/>
    </xf>
    <xf numFmtId="0" fontId="4" fillId="0" borderId="68" xfId="0" applyFont="1" applyBorder="1" applyAlignment="1">
      <alignment horizontal="center" vertical="justify"/>
    </xf>
    <xf numFmtId="0" fontId="7" fillId="0" borderId="62" xfId="0" applyFont="1" applyBorder="1" applyAlignment="1">
      <alignment horizontal="center" vertical="top" wrapText="1"/>
    </xf>
    <xf numFmtId="0" fontId="4" fillId="0" borderId="6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76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38" borderId="72" xfId="0" applyFont="1" applyFill="1" applyBorder="1" applyAlignment="1">
      <alignment horizontal="center"/>
    </xf>
    <xf numFmtId="0" fontId="4" fillId="38" borderId="28" xfId="0" applyFont="1" applyFill="1" applyBorder="1" applyAlignment="1">
      <alignment horizontal="center"/>
    </xf>
    <xf numFmtId="0" fontId="7" fillId="0" borderId="20" xfId="0" applyFont="1" applyBorder="1" applyAlignment="1">
      <alignment horizontal="center" vertical="justify"/>
    </xf>
    <xf numFmtId="0" fontId="14" fillId="0" borderId="11" xfId="0" applyFont="1" applyBorder="1" applyAlignment="1">
      <alignment horizontal="center" vertical="center" textRotation="90" wrapText="1"/>
    </xf>
    <xf numFmtId="0" fontId="7" fillId="0" borderId="6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textRotation="90" wrapText="1"/>
    </xf>
    <xf numFmtId="0" fontId="14" fillId="0" borderId="16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14" fillId="0" borderId="34" xfId="0" applyFont="1" applyBorder="1" applyAlignment="1">
      <alignment horizontal="center" vertical="center" textRotation="90" wrapText="1"/>
    </xf>
    <xf numFmtId="0" fontId="7" fillId="0" borderId="76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2" fillId="36" borderId="31" xfId="0" applyFont="1" applyFill="1" applyBorder="1" applyAlignment="1">
      <alignment horizontal="center" vertical="center" wrapText="1"/>
    </xf>
    <xf numFmtId="0" fontId="12" fillId="36" borderId="2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2" fillId="36" borderId="74" xfId="0" applyFont="1" applyFill="1" applyBorder="1" applyAlignment="1">
      <alignment horizontal="center" vertical="center" wrapText="1"/>
    </xf>
    <xf numFmtId="0" fontId="12" fillId="36" borderId="26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9" fillId="0" borderId="45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2" fillId="36" borderId="30" xfId="0" applyFont="1" applyFill="1" applyBorder="1" applyAlignment="1">
      <alignment horizontal="center" wrapText="1"/>
    </xf>
    <xf numFmtId="0" fontId="12" fillId="36" borderId="54" xfId="0" applyFont="1" applyFill="1" applyBorder="1" applyAlignment="1">
      <alignment horizontal="center" wrapText="1"/>
    </xf>
    <xf numFmtId="0" fontId="12" fillId="36" borderId="40" xfId="0" applyFont="1" applyFill="1" applyBorder="1" applyAlignment="1">
      <alignment horizontal="center" wrapText="1"/>
    </xf>
    <xf numFmtId="0" fontId="12" fillId="36" borderId="39" xfId="0" applyFont="1" applyFill="1" applyBorder="1" applyAlignment="1">
      <alignment horizontal="left" wrapText="1"/>
    </xf>
    <xf numFmtId="0" fontId="12" fillId="36" borderId="54" xfId="0" applyFont="1" applyFill="1" applyBorder="1" applyAlignment="1">
      <alignment horizontal="left" wrapText="1"/>
    </xf>
    <xf numFmtId="0" fontId="12" fillId="36" borderId="50" xfId="0" applyFont="1" applyFill="1" applyBorder="1" applyAlignment="1">
      <alignment horizontal="center" vertical="center" wrapText="1"/>
    </xf>
    <xf numFmtId="0" fontId="12" fillId="36" borderId="39" xfId="0" applyFont="1" applyFill="1" applyBorder="1" applyAlignment="1">
      <alignment horizontal="center" vertical="center" wrapText="1"/>
    </xf>
    <xf numFmtId="0" fontId="12" fillId="36" borderId="53" xfId="0" applyFont="1" applyFill="1" applyBorder="1" applyAlignment="1">
      <alignment horizontal="center" vertical="center" wrapText="1"/>
    </xf>
    <xf numFmtId="0" fontId="12" fillId="36" borderId="54" xfId="0" applyFont="1" applyFill="1" applyBorder="1" applyAlignment="1">
      <alignment horizontal="center" vertical="center" wrapText="1"/>
    </xf>
    <xf numFmtId="0" fontId="12" fillId="36" borderId="40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2" fillId="36" borderId="4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9" fillId="0" borderId="20" xfId="0" applyFont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left" wrapText="1"/>
    </xf>
    <xf numFmtId="0" fontId="12" fillId="36" borderId="13" xfId="0" applyFont="1" applyFill="1" applyBorder="1" applyAlignment="1">
      <alignment horizontal="center" vertical="center" wrapText="1"/>
    </xf>
    <xf numFmtId="0" fontId="12" fillId="36" borderId="20" xfId="0" applyFont="1" applyFill="1" applyBorder="1" applyAlignment="1">
      <alignment horizontal="center" vertical="center" wrapText="1"/>
    </xf>
    <xf numFmtId="0" fontId="9" fillId="32" borderId="45" xfId="0" applyFont="1" applyFill="1" applyBorder="1" applyAlignment="1">
      <alignment horizontal="center"/>
    </xf>
    <xf numFmtId="0" fontId="9" fillId="32" borderId="25" xfId="0" applyFont="1" applyFill="1" applyBorder="1" applyAlignment="1">
      <alignment horizontal="center"/>
    </xf>
    <xf numFmtId="0" fontId="12" fillId="36" borderId="13" xfId="0" applyFont="1" applyFill="1" applyBorder="1" applyAlignment="1">
      <alignment horizontal="center" vertical="center"/>
    </xf>
    <xf numFmtId="0" fontId="12" fillId="36" borderId="20" xfId="0" applyFont="1" applyFill="1" applyBorder="1" applyAlignment="1">
      <alignment horizontal="center" vertical="center"/>
    </xf>
    <xf numFmtId="0" fontId="12" fillId="36" borderId="14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left" wrapText="1"/>
    </xf>
    <xf numFmtId="0" fontId="12" fillId="36" borderId="20" xfId="0" applyFont="1" applyFill="1" applyBorder="1" applyAlignment="1">
      <alignment horizontal="left" wrapText="1"/>
    </xf>
    <xf numFmtId="0" fontId="11" fillId="36" borderId="20" xfId="0" applyFont="1" applyFill="1" applyBorder="1" applyAlignment="1">
      <alignment horizontal="center" vertical="center" wrapText="1"/>
    </xf>
    <xf numFmtId="0" fontId="11" fillId="36" borderId="14" xfId="0" applyFont="1" applyFill="1" applyBorder="1" applyAlignment="1">
      <alignment horizontal="center" vertical="center" wrapText="1"/>
    </xf>
    <xf numFmtId="0" fontId="12" fillId="36" borderId="1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32" borderId="61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9" fillId="0" borderId="6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3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32" borderId="37" xfId="0" applyFont="1" applyFill="1" applyBorder="1" applyAlignment="1">
      <alignment horizontal="left" vertical="justify" wrapText="1"/>
    </xf>
    <xf numFmtId="0" fontId="12" fillId="36" borderId="10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wrapText="1"/>
    </xf>
    <xf numFmtId="0" fontId="7" fillId="36" borderId="20" xfId="0" applyFont="1" applyFill="1" applyBorder="1" applyAlignment="1">
      <alignment horizontal="center" wrapText="1"/>
    </xf>
    <xf numFmtId="0" fontId="7" fillId="36" borderId="14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left" wrapText="1"/>
    </xf>
    <xf numFmtId="0" fontId="7" fillId="36" borderId="20" xfId="0" applyFont="1" applyFill="1" applyBorder="1" applyAlignment="1">
      <alignment horizontal="left" wrapText="1"/>
    </xf>
    <xf numFmtId="0" fontId="9" fillId="36" borderId="21" xfId="0" applyFont="1" applyFill="1" applyBorder="1" applyAlignment="1">
      <alignment horizontal="center" vertical="center" wrapText="1"/>
    </xf>
    <xf numFmtId="0" fontId="12" fillId="36" borderId="61" xfId="0" applyFont="1" applyFill="1" applyBorder="1" applyAlignment="1">
      <alignment horizontal="center" vertical="center" wrapText="1"/>
    </xf>
    <xf numFmtId="0" fontId="12" fillId="36" borderId="37" xfId="0" applyFont="1" applyFill="1" applyBorder="1" applyAlignment="1">
      <alignment horizontal="center" vertical="center" wrapText="1"/>
    </xf>
    <xf numFmtId="0" fontId="12" fillId="36" borderId="25" xfId="0" applyFont="1" applyFill="1" applyBorder="1" applyAlignment="1">
      <alignment horizontal="center" vertical="center" wrapText="1"/>
    </xf>
    <xf numFmtId="0" fontId="12" fillId="35" borderId="20" xfId="0" applyFont="1" applyFill="1" applyBorder="1" applyAlignment="1">
      <alignment horizontal="center" wrapText="1"/>
    </xf>
    <xf numFmtId="0" fontId="12" fillId="35" borderId="14" xfId="0" applyFont="1" applyFill="1" applyBorder="1" applyAlignment="1">
      <alignment horizontal="center" wrapText="1"/>
    </xf>
    <xf numFmtId="0" fontId="12" fillId="35" borderId="13" xfId="0" applyFont="1" applyFill="1" applyBorder="1" applyAlignment="1">
      <alignment horizontal="center" wrapText="1"/>
    </xf>
    <xf numFmtId="0" fontId="12" fillId="35" borderId="13" xfId="0" applyFont="1" applyFill="1" applyBorder="1" applyAlignment="1">
      <alignment horizontal="center"/>
    </xf>
    <xf numFmtId="0" fontId="12" fillId="35" borderId="20" xfId="0" applyFont="1" applyFill="1" applyBorder="1" applyAlignment="1">
      <alignment horizontal="center"/>
    </xf>
    <xf numFmtId="0" fontId="12" fillId="35" borderId="14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left" wrapText="1"/>
    </xf>
    <xf numFmtId="0" fontId="12" fillId="35" borderId="20" xfId="0" applyFont="1" applyFill="1" applyBorder="1" applyAlignment="1">
      <alignment horizontal="left" wrapText="1"/>
    </xf>
    <xf numFmtId="0" fontId="12" fillId="35" borderId="45" xfId="0" applyFont="1" applyFill="1" applyBorder="1" applyAlignment="1">
      <alignment horizontal="center" wrapText="1"/>
    </xf>
    <xf numFmtId="0" fontId="12" fillId="35" borderId="10" xfId="0" applyFont="1" applyFill="1" applyBorder="1" applyAlignment="1">
      <alignment horizontal="center" wrapText="1"/>
    </xf>
    <xf numFmtId="0" fontId="9" fillId="32" borderId="37" xfId="0" applyFont="1" applyFill="1" applyBorder="1" applyAlignment="1">
      <alignment horizontal="left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9" fillId="32" borderId="20" xfId="0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/>
    </xf>
    <xf numFmtId="0" fontId="9" fillId="36" borderId="45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left" wrapText="1"/>
    </xf>
    <xf numFmtId="0" fontId="9" fillId="32" borderId="21" xfId="0" applyFont="1" applyFill="1" applyBorder="1" applyAlignment="1">
      <alignment horizontal="center" vertical="center" wrapText="1"/>
    </xf>
    <xf numFmtId="0" fontId="12" fillId="36" borderId="45" xfId="0" applyFont="1" applyFill="1" applyBorder="1" applyAlignment="1">
      <alignment horizontal="center" vertical="center" wrapText="1"/>
    </xf>
    <xf numFmtId="0" fontId="12" fillId="35" borderId="61" xfId="0" applyFont="1" applyFill="1" applyBorder="1" applyAlignment="1">
      <alignment horizontal="center" vertical="justify" wrapText="1"/>
    </xf>
    <xf numFmtId="0" fontId="12" fillId="35" borderId="37" xfId="0" applyFont="1" applyFill="1" applyBorder="1" applyAlignment="1">
      <alignment horizontal="center" vertical="justify" wrapText="1"/>
    </xf>
    <xf numFmtId="0" fontId="12" fillId="35" borderId="25" xfId="0" applyFont="1" applyFill="1" applyBorder="1" applyAlignment="1">
      <alignment horizontal="center" vertical="justify" wrapText="1"/>
    </xf>
    <xf numFmtId="0" fontId="12" fillId="35" borderId="37" xfId="0" applyFont="1" applyFill="1" applyBorder="1" applyAlignment="1">
      <alignment horizontal="left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12" fillId="35" borderId="45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35" borderId="20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left" vertical="center" wrapText="1"/>
    </xf>
    <xf numFmtId="0" fontId="12" fillId="36" borderId="20" xfId="0" applyFont="1" applyFill="1" applyBorder="1" applyAlignment="1">
      <alignment horizontal="left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/>
    </xf>
    <xf numFmtId="0" fontId="9" fillId="32" borderId="45" xfId="0" applyFont="1" applyFill="1" applyBorder="1" applyAlignment="1">
      <alignment horizontal="center" wrapText="1"/>
    </xf>
    <xf numFmtId="0" fontId="11" fillId="32" borderId="61" xfId="0" applyFont="1" applyFill="1" applyBorder="1" applyAlignment="1">
      <alignment horizontal="center" wrapText="1"/>
    </xf>
    <xf numFmtId="0" fontId="11" fillId="32" borderId="10" xfId="0" applyFont="1" applyFill="1" applyBorder="1" applyAlignment="1">
      <alignment horizontal="center" wrapText="1"/>
    </xf>
    <xf numFmtId="0" fontId="11" fillId="32" borderId="45" xfId="0" applyFont="1" applyFill="1" applyBorder="1" applyAlignment="1">
      <alignment horizontal="center" wrapText="1"/>
    </xf>
    <xf numFmtId="0" fontId="11" fillId="32" borderId="25" xfId="0" applyFont="1" applyFill="1" applyBorder="1" applyAlignment="1">
      <alignment horizontal="center" wrapText="1"/>
    </xf>
    <xf numFmtId="0" fontId="11" fillId="32" borderId="61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/>
    </xf>
    <xf numFmtId="0" fontId="9" fillId="34" borderId="45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7" fillId="35" borderId="45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11" fillId="34" borderId="61" xfId="0" applyFont="1" applyFill="1" applyBorder="1" applyAlignment="1">
      <alignment horizontal="left" wrapText="1"/>
    </xf>
    <xf numFmtId="0" fontId="11" fillId="34" borderId="37" xfId="0" applyFont="1" applyFill="1" applyBorder="1" applyAlignment="1">
      <alignment horizontal="left" wrapText="1"/>
    </xf>
    <xf numFmtId="0" fontId="11" fillId="34" borderId="25" xfId="0" applyFont="1" applyFill="1" applyBorder="1" applyAlignment="1">
      <alignment horizontal="left" wrapText="1"/>
    </xf>
    <xf numFmtId="0" fontId="12" fillId="35" borderId="61" xfId="0" applyFont="1" applyFill="1" applyBorder="1" applyAlignment="1">
      <alignment horizontal="left" wrapText="1"/>
    </xf>
    <xf numFmtId="0" fontId="12" fillId="35" borderId="37" xfId="0" applyFont="1" applyFill="1" applyBorder="1" applyAlignment="1">
      <alignment horizontal="left" wrapText="1"/>
    </xf>
    <xf numFmtId="0" fontId="12" fillId="35" borderId="25" xfId="0" applyFont="1" applyFill="1" applyBorder="1" applyAlignment="1">
      <alignment horizontal="left" wrapText="1"/>
    </xf>
    <xf numFmtId="0" fontId="9" fillId="32" borderId="61" xfId="0" applyFont="1" applyFill="1" applyBorder="1" applyAlignment="1">
      <alignment horizontal="center" vertical="justify" wrapText="1"/>
    </xf>
    <xf numFmtId="0" fontId="9" fillId="32" borderId="37" xfId="0" applyFont="1" applyFill="1" applyBorder="1" applyAlignment="1">
      <alignment horizontal="center" vertical="justify" wrapText="1"/>
    </xf>
    <xf numFmtId="0" fontId="9" fillId="32" borderId="25" xfId="0" applyFont="1" applyFill="1" applyBorder="1" applyAlignment="1">
      <alignment horizontal="center" vertical="justify" wrapText="1"/>
    </xf>
    <xf numFmtId="0" fontId="9" fillId="32" borderId="37" xfId="0" applyFont="1" applyFill="1" applyBorder="1" applyAlignment="1">
      <alignment horizontal="center"/>
    </xf>
    <xf numFmtId="0" fontId="11" fillId="32" borderId="61" xfId="0" applyFont="1" applyFill="1" applyBorder="1" applyAlignment="1">
      <alignment horizontal="center" vertical="justify" wrapText="1"/>
    </xf>
    <xf numFmtId="0" fontId="11" fillId="32" borderId="37" xfId="0" applyFont="1" applyFill="1" applyBorder="1" applyAlignment="1">
      <alignment horizontal="center" vertical="justify" wrapText="1"/>
    </xf>
    <xf numFmtId="0" fontId="11" fillId="32" borderId="25" xfId="0" applyFont="1" applyFill="1" applyBorder="1" applyAlignment="1">
      <alignment horizontal="center" vertical="justify" wrapText="1"/>
    </xf>
    <xf numFmtId="0" fontId="11" fillId="0" borderId="61" xfId="0" applyFont="1" applyBorder="1" applyAlignment="1">
      <alignment horizontal="left" wrapText="1"/>
    </xf>
    <xf numFmtId="0" fontId="11" fillId="0" borderId="37" xfId="0" applyFont="1" applyBorder="1" applyAlignment="1">
      <alignment horizontal="left" wrapText="1"/>
    </xf>
    <xf numFmtId="0" fontId="11" fillId="0" borderId="25" xfId="0" applyFont="1" applyBorder="1" applyAlignment="1">
      <alignment horizontal="left" wrapText="1"/>
    </xf>
    <xf numFmtId="0" fontId="9" fillId="34" borderId="56" xfId="0" applyFont="1" applyFill="1" applyBorder="1" applyAlignment="1">
      <alignment horizontal="center" vertical="center" wrapText="1"/>
    </xf>
    <xf numFmtId="0" fontId="9" fillId="34" borderId="71" xfId="0" applyFont="1" applyFill="1" applyBorder="1" applyAlignment="1">
      <alignment horizontal="center" vertical="center" wrapText="1"/>
    </xf>
    <xf numFmtId="0" fontId="9" fillId="34" borderId="57" xfId="0" applyFont="1" applyFill="1" applyBorder="1" applyAlignment="1">
      <alignment horizontal="center" vertical="center" wrapText="1"/>
    </xf>
    <xf numFmtId="0" fontId="11" fillId="34" borderId="76" xfId="0" applyFont="1" applyFill="1" applyBorder="1" applyAlignment="1">
      <alignment horizontal="left" vertical="center" wrapText="1"/>
    </xf>
    <xf numFmtId="0" fontId="11" fillId="34" borderId="58" xfId="0" applyFont="1" applyFill="1" applyBorder="1" applyAlignment="1">
      <alignment horizontal="left" vertical="center" wrapText="1"/>
    </xf>
    <xf numFmtId="0" fontId="11" fillId="34" borderId="55" xfId="0" applyFont="1" applyFill="1" applyBorder="1" applyAlignment="1">
      <alignment horizontal="left" vertical="center" wrapText="1"/>
    </xf>
    <xf numFmtId="0" fontId="9" fillId="34" borderId="45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0" fontId="11" fillId="34" borderId="61" xfId="0" applyFont="1" applyFill="1" applyBorder="1" applyAlignment="1">
      <alignment horizontal="left" vertical="center" wrapText="1"/>
    </xf>
    <xf numFmtId="0" fontId="11" fillId="34" borderId="37" xfId="0" applyFont="1" applyFill="1" applyBorder="1" applyAlignment="1">
      <alignment horizontal="left" vertical="center" wrapText="1"/>
    </xf>
    <xf numFmtId="0" fontId="11" fillId="34" borderId="25" xfId="0" applyFont="1" applyFill="1" applyBorder="1" applyAlignment="1">
      <alignment horizontal="left" vertical="center" wrapText="1"/>
    </xf>
    <xf numFmtId="0" fontId="9" fillId="32" borderId="25" xfId="0" applyFont="1" applyFill="1" applyBorder="1" applyAlignment="1">
      <alignment horizontal="center" wrapText="1"/>
    </xf>
    <xf numFmtId="0" fontId="7" fillId="33" borderId="27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wrapText="1"/>
    </xf>
    <xf numFmtId="0" fontId="9" fillId="34" borderId="20" xfId="0" applyFont="1" applyFill="1" applyBorder="1" applyAlignment="1">
      <alignment horizontal="center" wrapText="1"/>
    </xf>
    <xf numFmtId="0" fontId="12" fillId="32" borderId="39" xfId="0" applyFont="1" applyFill="1" applyBorder="1" applyAlignment="1">
      <alignment horizontal="right" vertical="center" wrapText="1"/>
    </xf>
    <xf numFmtId="0" fontId="12" fillId="32" borderId="54" xfId="0" applyFont="1" applyFill="1" applyBorder="1" applyAlignment="1">
      <alignment horizontal="right" vertical="center" wrapText="1"/>
    </xf>
    <xf numFmtId="0" fontId="9" fillId="34" borderId="14" xfId="0" applyFont="1" applyFill="1" applyBorder="1" applyAlignment="1">
      <alignment horizontal="center" wrapText="1"/>
    </xf>
    <xf numFmtId="0" fontId="9" fillId="34" borderId="21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left" wrapText="1"/>
    </xf>
    <xf numFmtId="0" fontId="11" fillId="34" borderId="20" xfId="0" applyFont="1" applyFill="1" applyBorder="1" applyAlignment="1">
      <alignment horizontal="left" wrapText="1"/>
    </xf>
    <xf numFmtId="0" fontId="7" fillId="32" borderId="30" xfId="0" applyNumberFormat="1" applyFont="1" applyFill="1" applyBorder="1" applyAlignment="1">
      <alignment horizontal="center" vertical="center" wrapText="1"/>
    </xf>
    <xf numFmtId="0" fontId="7" fillId="32" borderId="54" xfId="0" applyNumberFormat="1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/>
    </xf>
    <xf numFmtId="0" fontId="12" fillId="32" borderId="20" xfId="0" applyFont="1" applyFill="1" applyBorder="1" applyAlignment="1">
      <alignment horizontal="center"/>
    </xf>
    <xf numFmtId="0" fontId="7" fillId="32" borderId="31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7" fillId="32" borderId="44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left" wrapText="1"/>
    </xf>
    <xf numFmtId="0" fontId="9" fillId="32" borderId="74" xfId="0" applyFont="1" applyFill="1" applyBorder="1" applyAlignment="1">
      <alignment horizontal="center" wrapText="1"/>
    </xf>
    <xf numFmtId="0" fontId="9" fillId="32" borderId="53" xfId="0" applyFont="1" applyFill="1" applyBorder="1" applyAlignment="1">
      <alignment horizontal="center" wrapText="1"/>
    </xf>
    <xf numFmtId="0" fontId="7" fillId="32" borderId="30" xfId="0" applyFont="1" applyFill="1" applyBorder="1" applyAlignment="1">
      <alignment horizontal="center" vertical="center" wrapText="1"/>
    </xf>
    <xf numFmtId="0" fontId="7" fillId="32" borderId="54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wrapText="1"/>
    </xf>
    <xf numFmtId="0" fontId="10" fillId="0" borderId="53" xfId="0" applyFont="1" applyFill="1" applyBorder="1" applyAlignment="1">
      <alignment horizontal="center" wrapText="1"/>
    </xf>
    <xf numFmtId="0" fontId="7" fillId="32" borderId="39" xfId="0" applyFont="1" applyFill="1" applyBorder="1" applyAlignment="1">
      <alignment horizontal="center" vertical="center" wrapText="1"/>
    </xf>
    <xf numFmtId="0" fontId="7" fillId="32" borderId="50" xfId="0" applyFont="1" applyFill="1" applyBorder="1" applyAlignment="1">
      <alignment horizontal="center" vertical="center" wrapText="1"/>
    </xf>
    <xf numFmtId="0" fontId="9" fillId="32" borderId="77" xfId="0" applyFont="1" applyFill="1" applyBorder="1" applyAlignment="1">
      <alignment horizontal="center" wrapText="1"/>
    </xf>
    <xf numFmtId="0" fontId="9" fillId="32" borderId="42" xfId="0" applyFont="1" applyFill="1" applyBorder="1" applyAlignment="1">
      <alignment horizontal="center" wrapText="1"/>
    </xf>
    <xf numFmtId="0" fontId="9" fillId="32" borderId="30" xfId="0" applyFont="1" applyFill="1" applyBorder="1" applyAlignment="1">
      <alignment horizontal="center"/>
    </xf>
    <xf numFmtId="0" fontId="9" fillId="32" borderId="54" xfId="0" applyFont="1" applyFill="1" applyBorder="1" applyAlignment="1">
      <alignment horizontal="center"/>
    </xf>
    <xf numFmtId="0" fontId="9" fillId="32" borderId="40" xfId="0" applyFont="1" applyFill="1" applyBorder="1" applyAlignment="1">
      <alignment horizontal="center"/>
    </xf>
    <xf numFmtId="0" fontId="7" fillId="32" borderId="69" xfId="0" applyNumberFormat="1" applyFont="1" applyFill="1" applyBorder="1" applyAlignment="1">
      <alignment horizontal="center" vertical="center" wrapText="1"/>
    </xf>
    <xf numFmtId="0" fontId="7" fillId="32" borderId="39" xfId="0" applyNumberFormat="1" applyFont="1" applyFill="1" applyBorder="1" applyAlignment="1">
      <alignment horizontal="center" vertical="center" wrapText="1"/>
    </xf>
    <xf numFmtId="0" fontId="7" fillId="32" borderId="78" xfId="0" applyFont="1" applyFill="1" applyBorder="1" applyAlignment="1">
      <alignment horizontal="center" vertical="center" wrapText="1"/>
    </xf>
    <xf numFmtId="0" fontId="7" fillId="32" borderId="77" xfId="0" applyFont="1" applyFill="1" applyBorder="1" applyAlignment="1">
      <alignment horizontal="center" vertical="center" wrapText="1"/>
    </xf>
    <xf numFmtId="0" fontId="7" fillId="32" borderId="78" xfId="0" applyFont="1" applyFill="1" applyBorder="1" applyAlignment="1">
      <alignment horizontal="center" vertical="center"/>
    </xf>
    <xf numFmtId="0" fontId="7" fillId="32" borderId="77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/>
    </xf>
    <xf numFmtId="0" fontId="10" fillId="0" borderId="73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2" fillId="32" borderId="43" xfId="0" applyFont="1" applyFill="1" applyBorder="1" applyAlignment="1">
      <alignment horizontal="right" vertical="center" wrapText="1"/>
    </xf>
    <xf numFmtId="0" fontId="12" fillId="32" borderId="77" xfId="0" applyFont="1" applyFill="1" applyBorder="1" applyAlignment="1">
      <alignment horizontal="right" vertical="center" wrapText="1"/>
    </xf>
    <xf numFmtId="0" fontId="12" fillId="32" borderId="66" xfId="0" applyFont="1" applyFill="1" applyBorder="1" applyAlignment="1">
      <alignment horizontal="center" vertical="center" wrapText="1"/>
    </xf>
    <xf numFmtId="0" fontId="12" fillId="32" borderId="68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wrapText="1"/>
    </xf>
    <xf numFmtId="0" fontId="10" fillId="0" borderId="26" xfId="0" applyFont="1" applyFill="1" applyBorder="1" applyAlignment="1">
      <alignment horizontal="center" wrapText="1"/>
    </xf>
    <xf numFmtId="0" fontId="12" fillId="32" borderId="43" xfId="0" applyFont="1" applyFill="1" applyBorder="1" applyAlignment="1">
      <alignment horizontal="center" vertical="center" wrapText="1"/>
    </xf>
    <xf numFmtId="0" fontId="12" fillId="32" borderId="79" xfId="0" applyFont="1" applyFill="1" applyBorder="1" applyAlignment="1">
      <alignment horizontal="center" vertical="center" wrapText="1"/>
    </xf>
    <xf numFmtId="0" fontId="7" fillId="32" borderId="42" xfId="0" applyFont="1" applyFill="1" applyBorder="1" applyAlignment="1">
      <alignment horizontal="center" vertical="center" wrapText="1"/>
    </xf>
    <xf numFmtId="0" fontId="7" fillId="32" borderId="67" xfId="0" applyFont="1" applyFill="1" applyBorder="1" applyAlignment="1">
      <alignment horizontal="center" vertical="center" wrapText="1"/>
    </xf>
    <xf numFmtId="0" fontId="7" fillId="32" borderId="73" xfId="0" applyFont="1" applyFill="1" applyBorder="1" applyAlignment="1">
      <alignment horizontal="center"/>
    </xf>
    <xf numFmtId="0" fontId="7" fillId="32" borderId="26" xfId="0" applyFont="1" applyFill="1" applyBorder="1" applyAlignment="1">
      <alignment horizontal="center"/>
    </xf>
    <xf numFmtId="0" fontId="9" fillId="32" borderId="66" xfId="0" applyFont="1" applyFill="1" applyBorder="1" applyAlignment="1">
      <alignment horizontal="center" vertical="center"/>
    </xf>
    <xf numFmtId="0" fontId="9" fillId="32" borderId="67" xfId="0" applyFont="1" applyFill="1" applyBorder="1" applyAlignment="1">
      <alignment horizontal="center" vertical="center"/>
    </xf>
    <xf numFmtId="0" fontId="9" fillId="32" borderId="68" xfId="0" applyFont="1" applyFill="1" applyBorder="1" applyAlignment="1">
      <alignment horizontal="center" vertical="center"/>
    </xf>
    <xf numFmtId="0" fontId="9" fillId="32" borderId="58" xfId="0" applyFont="1" applyFill="1" applyBorder="1" applyAlignment="1">
      <alignment horizontal="left" wrapText="1"/>
    </xf>
    <xf numFmtId="0" fontId="9" fillId="32" borderId="66" xfId="0" applyFont="1" applyFill="1" applyBorder="1" applyAlignment="1">
      <alignment horizontal="center" wrapText="1"/>
    </xf>
    <xf numFmtId="0" fontId="9" fillId="32" borderId="67" xfId="0" applyFont="1" applyFill="1" applyBorder="1" applyAlignment="1">
      <alignment horizontal="center" wrapText="1"/>
    </xf>
    <xf numFmtId="0" fontId="7" fillId="32" borderId="34" xfId="0" applyFont="1" applyFill="1" applyBorder="1" applyAlignment="1">
      <alignment horizontal="center"/>
    </xf>
    <xf numFmtId="0" fontId="7" fillId="32" borderId="48" xfId="0" applyFont="1" applyFill="1" applyBorder="1" applyAlignment="1">
      <alignment horizontal="center"/>
    </xf>
    <xf numFmtId="0" fontId="9" fillId="32" borderId="73" xfId="0" applyFont="1" applyFill="1" applyBorder="1" applyAlignment="1">
      <alignment horizontal="center" wrapText="1"/>
    </xf>
    <xf numFmtId="0" fontId="7" fillId="32" borderId="73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9" fillId="32" borderId="78" xfId="0" applyFont="1" applyFill="1" applyBorder="1" applyAlignment="1">
      <alignment horizontal="center"/>
    </xf>
    <xf numFmtId="0" fontId="9" fillId="32" borderId="77" xfId="0" applyFont="1" applyFill="1" applyBorder="1" applyAlignment="1">
      <alignment horizontal="center"/>
    </xf>
    <xf numFmtId="0" fontId="9" fillId="32" borderId="79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16" fontId="7" fillId="0" borderId="69" xfId="0" applyNumberFormat="1" applyFont="1" applyFill="1" applyBorder="1" applyAlignment="1">
      <alignment horizontal="left" vertical="center" wrapText="1"/>
    </xf>
    <xf numFmtId="16" fontId="7" fillId="0" borderId="70" xfId="0" applyNumberFormat="1" applyFont="1" applyFill="1" applyBorder="1" applyAlignment="1">
      <alignment horizontal="left" vertical="center" wrapText="1"/>
    </xf>
    <xf numFmtId="16" fontId="7" fillId="0" borderId="41" xfId="0" applyNumberFormat="1" applyFont="1" applyFill="1" applyBorder="1" applyAlignment="1">
      <alignment horizontal="left" vertical="center" wrapText="1"/>
    </xf>
    <xf numFmtId="0" fontId="7" fillId="32" borderId="30" xfId="0" applyFont="1" applyFill="1" applyBorder="1" applyAlignment="1">
      <alignment horizontal="center" vertical="center"/>
    </xf>
    <xf numFmtId="0" fontId="7" fillId="32" borderId="54" xfId="0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32" borderId="45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/>
    </xf>
    <xf numFmtId="0" fontId="7" fillId="32" borderId="20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7" fillId="0" borderId="71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left" vertical="center" wrapText="1"/>
    </xf>
    <xf numFmtId="0" fontId="7" fillId="0" borderId="76" xfId="0" applyFont="1" applyFill="1" applyBorder="1" applyAlignment="1">
      <alignment horizontal="left" vertical="center" wrapText="1"/>
    </xf>
    <xf numFmtId="0" fontId="7" fillId="0" borderId="58" xfId="0" applyFont="1" applyFill="1" applyBorder="1" applyAlignment="1">
      <alignment horizontal="left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1" fillId="0" borderId="2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wrapText="1"/>
    </xf>
    <xf numFmtId="0" fontId="9" fillId="0" borderId="37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0" fillId="0" borderId="22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 wrapText="1"/>
    </xf>
    <xf numFmtId="0" fontId="4" fillId="38" borderId="72" xfId="0" applyFont="1" applyFill="1" applyBorder="1" applyAlignment="1">
      <alignment horizontal="center"/>
    </xf>
    <xf numFmtId="0" fontId="4" fillId="38" borderId="62" xfId="0" applyFont="1" applyFill="1" applyBorder="1" applyAlignment="1">
      <alignment horizontal="center"/>
    </xf>
    <xf numFmtId="0" fontId="4" fillId="38" borderId="28" xfId="0" applyFont="1" applyFill="1" applyBorder="1" applyAlignment="1">
      <alignment horizontal="center"/>
    </xf>
    <xf numFmtId="0" fontId="4" fillId="38" borderId="80" xfId="0" applyFont="1" applyFill="1" applyBorder="1" applyAlignment="1">
      <alignment horizontal="center" vertical="center"/>
    </xf>
    <xf numFmtId="0" fontId="4" fillId="38" borderId="23" xfId="0" applyFont="1" applyFill="1" applyBorder="1" applyAlignment="1">
      <alignment horizontal="center" vertical="center"/>
    </xf>
    <xf numFmtId="0" fontId="4" fillId="38" borderId="81" xfId="0" applyFont="1" applyFill="1" applyBorder="1" applyAlignment="1">
      <alignment horizontal="center" vertical="center"/>
    </xf>
    <xf numFmtId="0" fontId="12" fillId="35" borderId="21" xfId="0" applyFont="1" applyFill="1" applyBorder="1" applyAlignment="1">
      <alignment horizontal="center" vertical="center" wrapText="1"/>
    </xf>
    <xf numFmtId="0" fontId="12" fillId="35" borderId="44" xfId="0" applyFont="1" applyFill="1" applyBorder="1" applyAlignment="1">
      <alignment horizontal="center" vertical="center" wrapText="1"/>
    </xf>
    <xf numFmtId="0" fontId="11" fillId="32" borderId="45" xfId="0" applyFont="1" applyFill="1" applyBorder="1" applyAlignment="1">
      <alignment horizontal="center"/>
    </xf>
    <xf numFmtId="0" fontId="11" fillId="32" borderId="25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9" fillId="34" borderId="77" xfId="0" applyFont="1" applyFill="1" applyBorder="1" applyAlignment="1">
      <alignment horizontal="center" vertical="center" wrapText="1"/>
    </xf>
    <xf numFmtId="0" fontId="11" fillId="34" borderId="71" xfId="0" applyFont="1" applyFill="1" applyBorder="1" applyAlignment="1">
      <alignment horizontal="center" vertical="center"/>
    </xf>
    <xf numFmtId="0" fontId="11" fillId="34" borderId="57" xfId="0" applyFont="1" applyFill="1" applyBorder="1" applyAlignment="1">
      <alignment horizontal="center" vertical="center"/>
    </xf>
    <xf numFmtId="0" fontId="11" fillId="34" borderId="56" xfId="0" applyFont="1" applyFill="1" applyBorder="1" applyAlignment="1">
      <alignment horizontal="center" vertical="center"/>
    </xf>
    <xf numFmtId="0" fontId="9" fillId="34" borderId="71" xfId="0" applyFont="1" applyFill="1" applyBorder="1" applyAlignment="1">
      <alignment horizontal="center" vertical="center"/>
    </xf>
    <xf numFmtId="0" fontId="9" fillId="34" borderId="57" xfId="0" applyFont="1" applyFill="1" applyBorder="1" applyAlignment="1">
      <alignment horizontal="center" vertical="center"/>
    </xf>
    <xf numFmtId="0" fontId="9" fillId="34" borderId="51" xfId="0" applyFont="1" applyFill="1" applyBorder="1" applyAlignment="1">
      <alignment horizontal="center" vertical="center" wrapText="1"/>
    </xf>
    <xf numFmtId="0" fontId="9" fillId="34" borderId="49" xfId="0" applyFont="1" applyFill="1" applyBorder="1" applyAlignment="1">
      <alignment horizontal="center" vertical="center" wrapText="1"/>
    </xf>
    <xf numFmtId="0" fontId="9" fillId="34" borderId="55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wrapText="1"/>
    </xf>
    <xf numFmtId="0" fontId="12" fillId="35" borderId="25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/>
    </xf>
    <xf numFmtId="0" fontId="9" fillId="0" borderId="61" xfId="0" applyFont="1" applyFill="1" applyBorder="1" applyAlignment="1">
      <alignment horizontal="left" wrapText="1"/>
    </xf>
    <xf numFmtId="0" fontId="9" fillId="0" borderId="25" xfId="0" applyFont="1" applyFill="1" applyBorder="1" applyAlignment="1">
      <alignment horizontal="left" wrapText="1"/>
    </xf>
    <xf numFmtId="0" fontId="11" fillId="37" borderId="61" xfId="0" applyFont="1" applyFill="1" applyBorder="1" applyAlignment="1">
      <alignment horizontal="left" wrapText="1"/>
    </xf>
    <xf numFmtId="0" fontId="11" fillId="37" borderId="37" xfId="0" applyFont="1" applyFill="1" applyBorder="1" applyAlignment="1">
      <alignment horizontal="left" wrapText="1"/>
    </xf>
    <xf numFmtId="0" fontId="11" fillId="37" borderId="25" xfId="0" applyFont="1" applyFill="1" applyBorder="1" applyAlignment="1">
      <alignment horizontal="left" wrapText="1"/>
    </xf>
    <xf numFmtId="0" fontId="11" fillId="34" borderId="61" xfId="0" applyFont="1" applyFill="1" applyBorder="1" applyAlignment="1">
      <alignment horizontal="center" vertical="top" wrapText="1"/>
    </xf>
    <xf numFmtId="0" fontId="11" fillId="34" borderId="37" xfId="0" applyFont="1" applyFill="1" applyBorder="1" applyAlignment="1">
      <alignment horizontal="center" vertical="top" wrapText="1"/>
    </xf>
    <xf numFmtId="0" fontId="11" fillId="34" borderId="25" xfId="0" applyFont="1" applyFill="1" applyBorder="1" applyAlignment="1">
      <alignment horizontal="center" vertical="top" wrapText="1"/>
    </xf>
    <xf numFmtId="0" fontId="40" fillId="32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32" borderId="36" xfId="0" applyFont="1" applyFill="1" applyBorder="1" applyAlignment="1">
      <alignment horizontal="center" vertical="center" wrapText="1"/>
    </xf>
    <xf numFmtId="0" fontId="9" fillId="32" borderId="22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149</xdr:row>
      <xdr:rowOff>142875</xdr:rowOff>
    </xdr:from>
    <xdr:to>
      <xdr:col>49</xdr:col>
      <xdr:colOff>123825</xdr:colOff>
      <xdr:row>229</xdr:row>
      <xdr:rowOff>66675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47625" y="23583900"/>
          <a:ext cx="11182350" cy="1287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4.1. Нормативная база реализации ППССЗ ОУ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Учебный план по специальности 34.02.01  "Сестринское дело"разработан в соответствии с: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Федеральным законом “Об образовании в  Российской Федерации ”  от 29 декабря 2012г. № 273-ФЗ (ст. 11 п.п. 1,2,3,4,5; ст. 12 п. п.2,5,7; ст. 13, 13; ст.28 п.п. 6,10);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Федеральным государственным образовательным стандартом среднего профессионального образования  по данной специальности , утв. приказом Министерства образования и науки Российской Федерации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12.05.2014г., р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егистрационный № 502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Порядком организации и осуществления образовательной деятельности по образовательным программам среднего профессионального образования,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утв. приказом Министерства образования и науки Российской Федерации от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14 июня 2013 г. N 464;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Положением о практике обучающихся, осваивающих основные профессиональные образовательные программы среднего профессионального образования,, утв.приказом Минобрнауки России от 14 июня 2013г № 291;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 письмом Минобразования России  "О разъяснениях по формированию учебного плана ОПОП НПО и СПО" от 20 октября 2010г. № 12-696;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письмом Минобразования России "О рекомендациях по разработке рабочих учебных планов по очно-заочной и заочной формам обучения по специальностям СПО" от 24.06.97 № 12-52-89 ин/12-23 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.2. Организация учебного процесса и режим занятий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Максимальный объем аудиторной учебной нагрузки обучающихся  при освоении ППССЗ по очно- заочной форме составляет 16 академических часов, в эту нагрузку не входит учебная  и производственная практика в составе профессиональных модулей. Учебная, производственная и преддипломная практика составляют 27 нед, проводится при освоении профессиональных компетенций в рамках профессиональных модулей.  Аттестация по итогам производственной практики проводится с учетом результатов, подтвержденных документами соответствующих организаций. 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 дисциплине "Физическая культура" предусматриваются занятия в объеме не менее 2х часов, которые проводятся как установочные.     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Контроль сформированности знаний, умений, общих и профессиональных компетенций  обучающихся проводится в соответствии с Положением о  текущем контроле и промежуточной аттестации обучающихся колледжа и утвержденным графиком контроля учебного процесса по очно-заочной форме обучения.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Зачёты проводятся за счёт времени, отведённого на изучение предмета. Форма  проведения экзаменов определяется  преподавателями и  утверждается цикловыми методическими комиссиями.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Часть учебного времени дисциплины "Безопасность жизнедеятельности"  (10 часов) отведено на изучение основ медицинских знаний.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Выполнение курсовой работы рассматривается как вид учебной работы по профессиональному модулю (модулям) профессионального цикла и реализуется в пределах времени, отведенного на ее (их) изучение.    Тематика курсовой работы должна соответствовать  одному или нескольким  профессиональным модулям Проводятся  экзамены   квалификационные по профессиональным модулям: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ПМ.01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Проведение профилактических мероприятий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(4с);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ПМ.02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Участие в лечебно-диагностическом и реабилитационном процессах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(8с);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ПМ.03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Оказание доврачебной мед. помощи при неотложных экстремальных состояниях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(8с);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ПМ.04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Выполнение работ по профессии 34.01.01 Младшая медицинская сестра по уходу за больными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(2с);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качестве  государственной итоговой аттестации предусмотрена подготовка и защита выпускной квалификационной работы.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4.3. Формирование вариативной части ППССЗ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Объем времени (936ч), отведенный на вариативную часть, использован на увеличение часов  и введение новых дисциплин обязательной части   ППССЗ   в соответствии с учебным планом по очной форме обучения.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Введены учебные дисциплины: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ОГСЭ.00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Общий гуманитарный и социально-экономический цикл: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Языковая грамотность и культура речи (50 часов),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Основы организации учебной деятельности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(36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часов),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Психология общения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(32 часа).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ЕН.00 Математический и естественнонаучный цикл: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Основы медицинской статистики (30 часов).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ОП.00 Общепрофессиональные дисциплины: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Клиническая фармакология (40 часов),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Сохранение здоровья населения нетрадиционными методами (26 часаов),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Методы лабораторных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клинических исследований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(22 часа)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Заместитель  директора  по учебной  работе                                     О.С. Плетенева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Заведующий учебной частью                                                              Ю.А. Томилова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42"/>
  <sheetViews>
    <sheetView tabSelected="1" zoomScale="110" zoomScaleNormal="110" zoomScalePageLayoutView="0" workbookViewId="0" topLeftCell="A1">
      <selection activeCell="BD19" sqref="BD19"/>
    </sheetView>
  </sheetViews>
  <sheetFormatPr defaultColWidth="9.00390625" defaultRowHeight="12.75"/>
  <cols>
    <col min="1" max="1" width="1.12109375" style="0" customWidth="1"/>
    <col min="2" max="2" width="3.125" style="0" customWidth="1"/>
    <col min="3" max="3" width="5.25390625" style="0" customWidth="1"/>
    <col min="4" max="10" width="2.125" style="0" customWidth="1"/>
    <col min="11" max="11" width="2.00390625" style="0" customWidth="1"/>
    <col min="12" max="14" width="2.125" style="0" customWidth="1"/>
    <col min="15" max="15" width="2.00390625" style="0" customWidth="1"/>
    <col min="16" max="18" width="2.125" style="0" customWidth="1"/>
    <col min="19" max="19" width="3.25390625" style="0" customWidth="1"/>
    <col min="20" max="27" width="5.25390625" style="0" customWidth="1"/>
    <col min="28" max="29" width="2.125" style="0" customWidth="1"/>
    <col min="30" max="30" width="2.375" style="0" customWidth="1"/>
    <col min="31" max="31" width="2.00390625" style="0" customWidth="1"/>
    <col min="32" max="32" width="4.75390625" style="0" customWidth="1"/>
    <col min="33" max="34" width="2.375" style="0" customWidth="1"/>
    <col min="35" max="36" width="2.125" style="0" customWidth="1"/>
    <col min="37" max="37" width="2.625" style="0" customWidth="1"/>
    <col min="38" max="38" width="2.25390625" style="0" customWidth="1"/>
    <col min="39" max="39" width="2.125" style="0" customWidth="1"/>
    <col min="40" max="40" width="3.375" style="0" customWidth="1"/>
    <col min="41" max="41" width="2.75390625" style="0" customWidth="1"/>
    <col min="42" max="42" width="2.00390625" style="0" customWidth="1"/>
    <col min="43" max="43" width="2.125" style="0" customWidth="1"/>
    <col min="44" max="44" width="2.375" style="0" customWidth="1"/>
    <col min="45" max="46" width="4.75390625" style="0" customWidth="1"/>
    <col min="47" max="47" width="2.375" style="0" customWidth="1"/>
    <col min="48" max="48" width="3.25390625" style="0" customWidth="1"/>
    <col min="49" max="49" width="2.25390625" style="0" customWidth="1"/>
    <col min="50" max="50" width="2.375" style="0" customWidth="1"/>
    <col min="51" max="51" width="2.625" style="0" customWidth="1"/>
  </cols>
  <sheetData>
    <row r="1" spans="6:43" ht="12.75" customHeight="1">
      <c r="F1" s="356" t="s">
        <v>2</v>
      </c>
      <c r="G1" s="356"/>
      <c r="H1" s="356"/>
      <c r="I1" s="356"/>
      <c r="J1" s="356"/>
      <c r="K1" s="356"/>
      <c r="N1" s="12"/>
      <c r="O1" s="7"/>
      <c r="P1" s="7"/>
      <c r="Q1" s="7"/>
      <c r="R1" s="7"/>
      <c r="S1" s="7"/>
      <c r="T1" s="749" t="s">
        <v>1</v>
      </c>
      <c r="U1" s="749"/>
      <c r="V1" s="749"/>
      <c r="W1" s="749"/>
      <c r="X1" s="749"/>
      <c r="Y1" s="749"/>
      <c r="Z1" s="749"/>
      <c r="AA1" s="749"/>
      <c r="AB1" s="750"/>
      <c r="AC1" s="750"/>
      <c r="AD1" s="750"/>
      <c r="AE1" s="750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3:50" ht="12" customHeight="1">
      <c r="C2" s="361" t="s">
        <v>210</v>
      </c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57" t="s">
        <v>155</v>
      </c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  <c r="AH2" s="357"/>
      <c r="AI2" s="364" t="s">
        <v>179</v>
      </c>
      <c r="AJ2" s="364"/>
      <c r="AK2" s="358"/>
      <c r="AL2" s="358"/>
      <c r="AM2" s="358"/>
      <c r="AN2" s="358"/>
      <c r="AO2" s="358"/>
      <c r="AP2" s="358"/>
      <c r="AQ2" s="358"/>
      <c r="AR2" s="358"/>
      <c r="AS2" s="358"/>
      <c r="AT2" s="358"/>
      <c r="AU2" s="358"/>
      <c r="AV2" s="358"/>
      <c r="AW2" s="358"/>
      <c r="AX2" s="358"/>
    </row>
    <row r="3" spans="4:50" ht="12.75" customHeight="1">
      <c r="D3" t="s">
        <v>3</v>
      </c>
      <c r="E3" s="362">
        <v>28</v>
      </c>
      <c r="F3" s="362"/>
      <c r="G3" s="117" t="s">
        <v>3</v>
      </c>
      <c r="H3" s="363" t="s">
        <v>31</v>
      </c>
      <c r="I3" s="363"/>
      <c r="J3" s="363"/>
      <c r="K3" s="363"/>
      <c r="L3" s="363" t="s">
        <v>264</v>
      </c>
      <c r="M3" s="363"/>
      <c r="N3" s="363"/>
      <c r="O3" s="363"/>
      <c r="P3" s="366" t="s">
        <v>224</v>
      </c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66"/>
      <c r="AG3" s="366"/>
      <c r="AH3" s="366"/>
      <c r="AI3" s="366"/>
      <c r="AJ3" s="37"/>
      <c r="AK3" s="37"/>
      <c r="AL3" s="37"/>
      <c r="AM3" s="37"/>
      <c r="AN3" s="37"/>
      <c r="AO3" s="37"/>
      <c r="AP3" s="18"/>
      <c r="AQ3" s="18"/>
      <c r="AR3" s="18"/>
      <c r="AS3" s="18"/>
      <c r="AT3" s="18"/>
      <c r="AU3" s="18"/>
      <c r="AV3" s="18"/>
      <c r="AW3" s="18"/>
      <c r="AX3" s="19"/>
    </row>
    <row r="4" spans="6:50" ht="12.75" customHeight="1">
      <c r="F4" s="1"/>
      <c r="G4" s="1"/>
      <c r="H4" s="1"/>
      <c r="I4" s="1"/>
      <c r="J4" s="1"/>
      <c r="K4" s="348" t="s">
        <v>4</v>
      </c>
      <c r="L4" s="348"/>
      <c r="M4" s="348"/>
      <c r="N4" s="348"/>
      <c r="O4" s="348"/>
      <c r="P4" s="348"/>
      <c r="Q4" s="348"/>
      <c r="R4" s="348"/>
      <c r="S4" s="360" t="s">
        <v>161</v>
      </c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141"/>
      <c r="AG4" s="22"/>
      <c r="AH4" s="22"/>
      <c r="AI4" s="368" t="s">
        <v>145</v>
      </c>
      <c r="AJ4" s="368"/>
      <c r="AK4" s="368"/>
      <c r="AL4" s="368"/>
      <c r="AM4" s="368"/>
      <c r="AN4" s="368"/>
      <c r="AO4" s="368"/>
      <c r="AP4" s="368"/>
      <c r="AQ4" s="368"/>
      <c r="AR4" s="368"/>
      <c r="AS4" s="368"/>
      <c r="AT4" s="368"/>
      <c r="AU4" s="368"/>
      <c r="AV4" s="368"/>
      <c r="AW4" s="368"/>
      <c r="AX4" s="368"/>
    </row>
    <row r="5" spans="2:50" ht="0.75" customHeight="1" hidden="1">
      <c r="B5" s="1"/>
      <c r="C5" s="1"/>
      <c r="D5" s="1"/>
      <c r="E5" s="1"/>
      <c r="F5" s="1"/>
      <c r="G5" s="1"/>
      <c r="H5" s="9"/>
      <c r="I5" s="9"/>
      <c r="J5" s="1"/>
      <c r="K5" s="9"/>
      <c r="L5" s="10"/>
      <c r="M5" s="11"/>
      <c r="N5" s="17"/>
      <c r="O5" s="7"/>
      <c r="P5" s="7"/>
      <c r="Q5" s="7"/>
      <c r="R5" s="7"/>
      <c r="S5" s="369"/>
      <c r="T5" s="369"/>
      <c r="U5" s="369"/>
      <c r="V5" s="369"/>
      <c r="W5" s="369"/>
      <c r="X5" s="369"/>
      <c r="Y5" s="369"/>
      <c r="Z5" s="369"/>
      <c r="AA5" s="369"/>
      <c r="AB5" s="358"/>
      <c r="AC5" s="358"/>
      <c r="AD5" s="358"/>
      <c r="AE5" s="358"/>
      <c r="AF5" s="358"/>
      <c r="AG5" s="358"/>
      <c r="AH5" s="18"/>
      <c r="AI5" s="7"/>
      <c r="AJ5" s="7"/>
      <c r="AK5" s="7"/>
      <c r="AL5" s="7"/>
      <c r="AM5" s="7"/>
      <c r="AN5" s="7"/>
      <c r="AO5" s="18"/>
      <c r="AP5" s="18"/>
      <c r="AQ5" s="18"/>
      <c r="AR5" s="19"/>
      <c r="AS5" s="19"/>
      <c r="AT5" s="19"/>
      <c r="AU5" s="19"/>
      <c r="AV5" s="19"/>
      <c r="AW5" s="19"/>
      <c r="AX5" s="19"/>
    </row>
    <row r="6" spans="2:50" ht="12.75" customHeight="1">
      <c r="B6" s="1"/>
      <c r="C6" s="1"/>
      <c r="D6" s="1"/>
      <c r="E6" s="1"/>
      <c r="F6" s="1"/>
      <c r="G6" s="1"/>
      <c r="H6" s="9"/>
      <c r="I6" s="9"/>
      <c r="J6" s="1"/>
      <c r="K6" s="359" t="s">
        <v>5</v>
      </c>
      <c r="L6" s="359"/>
      <c r="M6" s="359"/>
      <c r="N6" s="359"/>
      <c r="O6" s="359"/>
      <c r="P6" s="359"/>
      <c r="Q6" s="359"/>
      <c r="R6" s="359"/>
      <c r="S6" s="360" t="s">
        <v>162</v>
      </c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141"/>
      <c r="AG6" s="66"/>
      <c r="AH6" s="66"/>
      <c r="AI6" s="7"/>
      <c r="AJ6" s="7"/>
      <c r="AK6" s="7"/>
      <c r="AL6" s="7"/>
      <c r="AM6" s="7"/>
      <c r="AN6" s="7"/>
      <c r="AO6" s="16"/>
      <c r="AP6" s="16"/>
      <c r="AQ6" s="33"/>
      <c r="AR6" s="33"/>
      <c r="AS6" s="33"/>
      <c r="AT6" s="33"/>
      <c r="AU6" s="33"/>
      <c r="AV6" s="33"/>
      <c r="AW6" s="33"/>
      <c r="AX6" s="33"/>
    </row>
    <row r="7" spans="2:50" ht="12.75" customHeight="1">
      <c r="B7" s="23"/>
      <c r="C7" s="23"/>
      <c r="D7" s="23"/>
      <c r="E7" s="23"/>
      <c r="F7" s="23"/>
      <c r="G7" s="23"/>
      <c r="H7" s="23"/>
      <c r="I7" s="23"/>
      <c r="J7" s="23"/>
      <c r="K7" s="348" t="s">
        <v>71</v>
      </c>
      <c r="L7" s="348"/>
      <c r="M7" s="348"/>
      <c r="N7" s="348"/>
      <c r="O7" s="348"/>
      <c r="P7" s="348"/>
      <c r="Q7" s="348"/>
      <c r="R7" s="38"/>
      <c r="S7" s="349" t="s">
        <v>122</v>
      </c>
      <c r="T7" s="349"/>
      <c r="U7" s="349"/>
      <c r="V7" s="349"/>
      <c r="W7" s="349"/>
      <c r="X7" s="349"/>
      <c r="Y7" s="349"/>
      <c r="Z7" s="349"/>
      <c r="AA7" s="349"/>
      <c r="AB7" s="349"/>
      <c r="AC7" s="349"/>
      <c r="AD7" s="349"/>
      <c r="AE7" s="349"/>
      <c r="AF7" s="142"/>
      <c r="AG7" s="65"/>
      <c r="AH7" s="65"/>
      <c r="AI7" s="65"/>
      <c r="AJ7" s="355" t="s">
        <v>180</v>
      </c>
      <c r="AK7" s="355"/>
      <c r="AL7" s="355"/>
      <c r="AM7" s="355"/>
      <c r="AN7" s="355"/>
      <c r="AO7" s="355"/>
      <c r="AP7" s="355"/>
      <c r="AQ7" s="355"/>
      <c r="AR7" s="355"/>
      <c r="AS7" s="355"/>
      <c r="AT7" s="355"/>
      <c r="AU7" s="355"/>
      <c r="AV7" s="355"/>
      <c r="AW7" s="15"/>
      <c r="AX7" s="15"/>
    </row>
    <row r="8" spans="2:50" ht="11.25" customHeight="1"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138"/>
      <c r="Q8" s="138"/>
      <c r="R8" s="138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142"/>
      <c r="AG8" s="34"/>
      <c r="AH8" s="34"/>
      <c r="AI8" s="7"/>
      <c r="AJ8" s="7"/>
      <c r="AK8" s="367" t="s">
        <v>25</v>
      </c>
      <c r="AL8" s="367"/>
      <c r="AM8" s="367"/>
      <c r="AN8" s="367"/>
      <c r="AO8" s="367"/>
      <c r="AP8" s="367"/>
      <c r="AQ8" s="367"/>
      <c r="AR8" s="367"/>
      <c r="AS8" s="367"/>
      <c r="AT8" s="367"/>
      <c r="AU8" s="367"/>
      <c r="AV8" s="367"/>
      <c r="AW8" s="367"/>
      <c r="AX8" s="367"/>
    </row>
    <row r="9" spans="2:50" ht="10.5" customHeight="1">
      <c r="B9" s="1"/>
      <c r="C9" s="1"/>
      <c r="D9" s="1"/>
      <c r="E9" s="1"/>
      <c r="F9" s="1"/>
      <c r="G9" s="1"/>
      <c r="H9" s="9"/>
      <c r="I9" s="9"/>
      <c r="J9" s="1"/>
      <c r="K9" s="9"/>
      <c r="L9" s="10"/>
      <c r="M9" s="11"/>
      <c r="N9" s="32"/>
      <c r="O9" s="32"/>
      <c r="P9" s="32"/>
      <c r="Q9" s="32"/>
      <c r="R9" s="32"/>
      <c r="S9" s="32"/>
      <c r="T9" s="32"/>
      <c r="U9" s="32"/>
      <c r="V9" s="52"/>
      <c r="W9" s="32"/>
      <c r="X9" s="32"/>
      <c r="Y9" s="32"/>
      <c r="Z9" s="32"/>
      <c r="AA9" s="32"/>
      <c r="AB9" s="22"/>
      <c r="AC9" s="22"/>
      <c r="AD9" s="22"/>
      <c r="AE9" s="22"/>
      <c r="AF9" s="22"/>
      <c r="AG9" s="22"/>
      <c r="AH9" s="7"/>
      <c r="AI9" s="7"/>
      <c r="AJ9" s="7"/>
      <c r="AK9" s="7"/>
      <c r="AL9" s="7"/>
      <c r="AM9" s="7"/>
      <c r="AN9" s="7"/>
      <c r="AO9" s="358"/>
      <c r="AP9" s="358"/>
      <c r="AQ9" s="358"/>
      <c r="AR9" s="358"/>
      <c r="AS9" s="358"/>
      <c r="AT9" s="358"/>
      <c r="AU9" s="358"/>
      <c r="AV9" s="358"/>
      <c r="AW9" s="358"/>
      <c r="AX9" s="358"/>
    </row>
    <row r="10" spans="2:50" ht="0.75" customHeight="1" hidden="1">
      <c r="B10" s="1"/>
      <c r="C10" s="1"/>
      <c r="D10" s="1"/>
      <c r="E10" s="1"/>
      <c r="F10" s="1"/>
      <c r="G10" s="1"/>
      <c r="H10" s="9"/>
      <c r="I10" s="9"/>
      <c r="J10" s="1"/>
      <c r="K10" s="9"/>
      <c r="L10" s="10"/>
      <c r="M10" s="11"/>
      <c r="N10" s="11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22"/>
      <c r="AC10" s="22"/>
      <c r="AD10" s="22"/>
      <c r="AE10" s="22"/>
      <c r="AF10" s="22"/>
      <c r="AG10" s="22"/>
      <c r="AH10" s="7"/>
      <c r="AI10" s="7"/>
      <c r="AJ10" s="7"/>
      <c r="AK10" s="7"/>
      <c r="AL10" s="7"/>
      <c r="AM10" s="7"/>
      <c r="AN10" s="7"/>
      <c r="AO10" s="18"/>
      <c r="AP10" s="18"/>
      <c r="AQ10" s="18"/>
      <c r="AR10" s="19"/>
      <c r="AS10" s="19"/>
      <c r="AT10" s="19"/>
      <c r="AU10" s="19"/>
      <c r="AV10" s="19"/>
      <c r="AW10" s="19"/>
      <c r="AX10" s="19"/>
    </row>
    <row r="11" spans="2:50" ht="0.75" customHeight="1" hidden="1">
      <c r="B11" s="1"/>
      <c r="C11" s="1"/>
      <c r="D11" s="1"/>
      <c r="E11" s="1"/>
      <c r="F11" s="1"/>
      <c r="G11" s="1"/>
      <c r="H11" s="9"/>
      <c r="I11" s="9"/>
      <c r="J11" s="1"/>
      <c r="K11" s="9"/>
      <c r="L11" s="10"/>
      <c r="M11" s="11"/>
      <c r="N11" s="11"/>
      <c r="O11" s="7"/>
      <c r="P11" s="7"/>
      <c r="Q11" s="7"/>
      <c r="R11" s="7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65"/>
      <c r="AD11" s="365"/>
      <c r="AE11" s="365"/>
      <c r="AF11" s="365"/>
      <c r="AG11" s="365"/>
      <c r="AH11" s="7"/>
      <c r="AI11" s="7"/>
      <c r="AJ11" s="7"/>
      <c r="AK11" s="7"/>
      <c r="AL11" s="7"/>
      <c r="AM11" s="7"/>
      <c r="AN11" s="7"/>
      <c r="AO11" s="18"/>
      <c r="AP11" s="18"/>
      <c r="AQ11" s="18"/>
      <c r="AR11" s="19"/>
      <c r="AS11" s="19"/>
      <c r="AT11" s="19"/>
      <c r="AU11" s="19"/>
      <c r="AV11" s="19"/>
      <c r="AW11" s="19"/>
      <c r="AX11" s="19"/>
    </row>
    <row r="12" spans="2:43" ht="7.5" customHeight="1" hidden="1">
      <c r="B12" s="1"/>
      <c r="C12" s="1"/>
      <c r="D12" s="1"/>
      <c r="E12" s="1"/>
      <c r="F12" s="1"/>
      <c r="G12" s="1"/>
      <c r="H12" s="1"/>
      <c r="I12" s="1"/>
      <c r="J12" s="1"/>
      <c r="K12" s="1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380"/>
      <c r="AD12" s="380"/>
      <c r="AE12" s="380"/>
      <c r="AF12" s="380"/>
      <c r="AG12" s="380"/>
      <c r="AH12" s="6"/>
      <c r="AI12" s="6"/>
      <c r="AJ12" s="6"/>
      <c r="AK12" s="6"/>
      <c r="AL12" s="6"/>
      <c r="AM12" s="6"/>
      <c r="AN12" s="6"/>
      <c r="AO12" s="6"/>
      <c r="AP12" s="6"/>
      <c r="AQ12" s="6"/>
    </row>
    <row r="13" spans="2:31" ht="12.75" hidden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2:50" ht="12" customHeight="1" thickBot="1">
      <c r="B14" s="385" t="s">
        <v>96</v>
      </c>
      <c r="C14" s="385"/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5"/>
      <c r="T14" s="385"/>
      <c r="U14" s="385"/>
      <c r="V14" s="385"/>
      <c r="W14" s="385"/>
      <c r="X14" s="385"/>
      <c r="Y14" s="385"/>
      <c r="Z14" s="385"/>
      <c r="AA14" s="385"/>
      <c r="AB14" s="385"/>
      <c r="AC14" s="385"/>
      <c r="AD14" s="385"/>
      <c r="AE14" s="385"/>
      <c r="AF14" s="385"/>
      <c r="AG14" s="385"/>
      <c r="AH14" s="385"/>
      <c r="AI14" s="385"/>
      <c r="AJ14" s="385"/>
      <c r="AK14" s="385"/>
      <c r="AL14" s="385"/>
      <c r="AM14" s="385"/>
      <c r="AN14" s="385"/>
      <c r="AO14" s="385"/>
      <c r="AP14" s="385"/>
      <c r="AQ14" s="385"/>
      <c r="AR14" s="385"/>
      <c r="AS14" s="385"/>
      <c r="AT14" s="385"/>
      <c r="AU14" s="111"/>
      <c r="AV14" s="111"/>
      <c r="AW14" s="111"/>
      <c r="AX14" s="111"/>
    </row>
    <row r="15" spans="2:31" ht="9" customHeight="1" hidden="1" thickBo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2:48" ht="19.5" customHeight="1" thickBot="1">
      <c r="B16" s="390" t="s">
        <v>88</v>
      </c>
      <c r="C16" s="371"/>
      <c r="D16" s="371"/>
      <c r="E16" s="391"/>
      <c r="F16" s="390" t="s">
        <v>89</v>
      </c>
      <c r="G16" s="371"/>
      <c r="H16" s="371"/>
      <c r="I16" s="371"/>
      <c r="J16" s="371"/>
      <c r="K16" s="371"/>
      <c r="L16" s="371"/>
      <c r="M16" s="391"/>
      <c r="N16" s="376" t="s">
        <v>58</v>
      </c>
      <c r="O16" s="377"/>
      <c r="P16" s="377"/>
      <c r="Q16" s="381"/>
      <c r="R16" s="383" t="s">
        <v>68</v>
      </c>
      <c r="S16" s="384"/>
      <c r="T16" s="384"/>
      <c r="U16" s="384"/>
      <c r="V16" s="384"/>
      <c r="W16" s="384"/>
      <c r="X16" s="384"/>
      <c r="Y16" s="384"/>
      <c r="Z16" s="384"/>
      <c r="AA16" s="376" t="s">
        <v>69</v>
      </c>
      <c r="AB16" s="377"/>
      <c r="AC16" s="377"/>
      <c r="AD16" s="377"/>
      <c r="AE16" s="377"/>
      <c r="AF16" s="376" t="s">
        <v>121</v>
      </c>
      <c r="AG16" s="377"/>
      <c r="AH16" s="377"/>
      <c r="AI16" s="377"/>
      <c r="AJ16" s="377"/>
      <c r="AK16" s="377"/>
      <c r="AL16" s="381"/>
      <c r="AM16" s="370" t="s">
        <v>0</v>
      </c>
      <c r="AN16" s="371"/>
      <c r="AO16" s="371"/>
      <c r="AP16" s="372"/>
      <c r="AQ16" s="336" t="s">
        <v>91</v>
      </c>
      <c r="AR16" s="337"/>
      <c r="AS16" s="337"/>
      <c r="AT16" s="338"/>
      <c r="AU16" s="118"/>
      <c r="AV16" s="118"/>
    </row>
    <row r="17" spans="2:50" ht="33" customHeight="1" thickBot="1">
      <c r="B17" s="392"/>
      <c r="C17" s="374"/>
      <c r="D17" s="374"/>
      <c r="E17" s="393"/>
      <c r="F17" s="392"/>
      <c r="G17" s="374"/>
      <c r="H17" s="374"/>
      <c r="I17" s="374"/>
      <c r="J17" s="374"/>
      <c r="K17" s="374"/>
      <c r="L17" s="374"/>
      <c r="M17" s="393"/>
      <c r="N17" s="378"/>
      <c r="O17" s="379"/>
      <c r="P17" s="379"/>
      <c r="Q17" s="382"/>
      <c r="R17" s="383" t="s">
        <v>90</v>
      </c>
      <c r="S17" s="384"/>
      <c r="T17" s="384"/>
      <c r="U17" s="384"/>
      <c r="V17" s="384"/>
      <c r="W17" s="383" t="s">
        <v>150</v>
      </c>
      <c r="X17" s="384"/>
      <c r="Y17" s="384"/>
      <c r="Z17" s="384"/>
      <c r="AA17" s="378"/>
      <c r="AB17" s="379"/>
      <c r="AC17" s="379"/>
      <c r="AD17" s="379"/>
      <c r="AE17" s="379"/>
      <c r="AF17" s="378"/>
      <c r="AG17" s="379"/>
      <c r="AH17" s="379"/>
      <c r="AI17" s="379"/>
      <c r="AJ17" s="379"/>
      <c r="AK17" s="379"/>
      <c r="AL17" s="382"/>
      <c r="AM17" s="373"/>
      <c r="AN17" s="374"/>
      <c r="AO17" s="374"/>
      <c r="AP17" s="375"/>
      <c r="AQ17" s="339"/>
      <c r="AR17" s="340"/>
      <c r="AS17" s="340"/>
      <c r="AT17" s="341"/>
      <c r="AU17" s="118"/>
      <c r="AV17" s="118"/>
      <c r="AW17" s="35"/>
      <c r="AX17" s="35"/>
    </row>
    <row r="18" spans="2:50" ht="10.5" customHeight="1">
      <c r="B18" s="389" t="s">
        <v>92</v>
      </c>
      <c r="C18" s="350"/>
      <c r="D18" s="350"/>
      <c r="E18" s="405"/>
      <c r="F18" s="389">
        <v>35.5</v>
      </c>
      <c r="G18" s="350"/>
      <c r="H18" s="350"/>
      <c r="I18" s="350"/>
      <c r="J18" s="350"/>
      <c r="K18" s="350"/>
      <c r="L18" s="350"/>
      <c r="M18" s="350"/>
      <c r="N18" s="386">
        <v>2</v>
      </c>
      <c r="O18" s="387"/>
      <c r="P18" s="387"/>
      <c r="Q18" s="388"/>
      <c r="R18" s="351">
        <v>2</v>
      </c>
      <c r="S18" s="343"/>
      <c r="T18" s="343"/>
      <c r="U18" s="343"/>
      <c r="V18" s="352"/>
      <c r="W18" s="351">
        <v>0</v>
      </c>
      <c r="X18" s="343"/>
      <c r="Y18" s="343"/>
      <c r="Z18" s="343"/>
      <c r="AA18" s="394">
        <v>1.5</v>
      </c>
      <c r="AB18" s="350"/>
      <c r="AC18" s="350"/>
      <c r="AD18" s="350"/>
      <c r="AE18" s="350"/>
      <c r="AF18" s="342">
        <v>0</v>
      </c>
      <c r="AG18" s="343"/>
      <c r="AH18" s="343"/>
      <c r="AI18" s="343"/>
      <c r="AJ18" s="343"/>
      <c r="AK18" s="343"/>
      <c r="AL18" s="344"/>
      <c r="AM18" s="350">
        <v>11</v>
      </c>
      <c r="AN18" s="350"/>
      <c r="AO18" s="350"/>
      <c r="AP18" s="350"/>
      <c r="AQ18" s="345">
        <f>SUM(F18:AM18)</f>
        <v>52</v>
      </c>
      <c r="AR18" s="346"/>
      <c r="AS18" s="346"/>
      <c r="AT18" s="347"/>
      <c r="AU18" s="119"/>
      <c r="AV18" s="119"/>
      <c r="AW18" s="36"/>
      <c r="AX18" s="36"/>
    </row>
    <row r="19" spans="2:50" ht="10.5" customHeight="1">
      <c r="B19" s="402" t="s">
        <v>93</v>
      </c>
      <c r="C19" s="403"/>
      <c r="D19" s="403"/>
      <c r="E19" s="404"/>
      <c r="F19" s="402">
        <v>37.5</v>
      </c>
      <c r="G19" s="403"/>
      <c r="H19" s="403"/>
      <c r="I19" s="403"/>
      <c r="J19" s="403"/>
      <c r="K19" s="403"/>
      <c r="L19" s="403"/>
      <c r="M19" s="403"/>
      <c r="N19" s="402">
        <v>3</v>
      </c>
      <c r="O19" s="403"/>
      <c r="P19" s="403"/>
      <c r="Q19" s="404"/>
      <c r="R19" s="402">
        <v>0</v>
      </c>
      <c r="S19" s="403"/>
      <c r="T19" s="403"/>
      <c r="U19" s="403"/>
      <c r="V19" s="404"/>
      <c r="W19" s="402">
        <v>0</v>
      </c>
      <c r="X19" s="403"/>
      <c r="Y19" s="403"/>
      <c r="Z19" s="403"/>
      <c r="AA19" s="408">
        <v>1.5</v>
      </c>
      <c r="AB19" s="403"/>
      <c r="AC19" s="403"/>
      <c r="AD19" s="403"/>
      <c r="AE19" s="403"/>
      <c r="AF19" s="427">
        <v>0</v>
      </c>
      <c r="AG19" s="407"/>
      <c r="AH19" s="407"/>
      <c r="AI19" s="407"/>
      <c r="AJ19" s="407"/>
      <c r="AK19" s="407"/>
      <c r="AL19" s="428"/>
      <c r="AM19" s="403">
        <v>10</v>
      </c>
      <c r="AN19" s="403"/>
      <c r="AO19" s="403"/>
      <c r="AP19" s="403"/>
      <c r="AQ19" s="315">
        <f>SUM(F19:AM19)</f>
        <v>52</v>
      </c>
      <c r="AR19" s="316"/>
      <c r="AS19" s="316"/>
      <c r="AT19" s="317"/>
      <c r="AU19" s="119"/>
      <c r="AV19" s="119"/>
      <c r="AW19" s="36"/>
      <c r="AX19" s="36"/>
    </row>
    <row r="20" spans="2:50" ht="10.5" customHeight="1">
      <c r="B20" s="402" t="s">
        <v>94</v>
      </c>
      <c r="C20" s="403"/>
      <c r="D20" s="403"/>
      <c r="E20" s="404"/>
      <c r="F20" s="402">
        <v>28</v>
      </c>
      <c r="G20" s="403"/>
      <c r="H20" s="403"/>
      <c r="I20" s="403"/>
      <c r="J20" s="403"/>
      <c r="K20" s="403"/>
      <c r="L20" s="403"/>
      <c r="M20" s="403"/>
      <c r="N20" s="402">
        <v>3</v>
      </c>
      <c r="O20" s="403"/>
      <c r="P20" s="403"/>
      <c r="Q20" s="404"/>
      <c r="R20" s="402">
        <v>7</v>
      </c>
      <c r="S20" s="403"/>
      <c r="T20" s="403"/>
      <c r="U20" s="403"/>
      <c r="V20" s="404"/>
      <c r="W20" s="402">
        <v>0</v>
      </c>
      <c r="X20" s="403"/>
      <c r="Y20" s="403"/>
      <c r="Z20" s="403"/>
      <c r="AA20" s="408">
        <v>3</v>
      </c>
      <c r="AB20" s="403"/>
      <c r="AC20" s="403"/>
      <c r="AD20" s="403"/>
      <c r="AE20" s="403"/>
      <c r="AF20" s="427">
        <v>0</v>
      </c>
      <c r="AG20" s="407"/>
      <c r="AH20" s="407"/>
      <c r="AI20" s="407"/>
      <c r="AJ20" s="407"/>
      <c r="AK20" s="407"/>
      <c r="AL20" s="428"/>
      <c r="AM20" s="407">
        <v>10</v>
      </c>
      <c r="AN20" s="407"/>
      <c r="AO20" s="407"/>
      <c r="AP20" s="407"/>
      <c r="AQ20" s="315">
        <f>SUM(F20:AM20)</f>
        <v>51</v>
      </c>
      <c r="AR20" s="316"/>
      <c r="AS20" s="316"/>
      <c r="AT20" s="317"/>
      <c r="AU20" s="119"/>
      <c r="AV20" s="119"/>
      <c r="AW20" s="36"/>
      <c r="AX20" s="36"/>
    </row>
    <row r="21" spans="2:50" ht="10.5" customHeight="1" thickBot="1">
      <c r="B21" s="399" t="s">
        <v>146</v>
      </c>
      <c r="C21" s="400"/>
      <c r="D21" s="400"/>
      <c r="E21" s="401"/>
      <c r="F21" s="399">
        <v>21</v>
      </c>
      <c r="G21" s="400"/>
      <c r="H21" s="400"/>
      <c r="I21" s="400"/>
      <c r="J21" s="400"/>
      <c r="K21" s="400"/>
      <c r="L21" s="400"/>
      <c r="M21" s="400"/>
      <c r="N21" s="399">
        <v>3</v>
      </c>
      <c r="O21" s="400"/>
      <c r="P21" s="400"/>
      <c r="Q21" s="401"/>
      <c r="R21" s="399">
        <v>2</v>
      </c>
      <c r="S21" s="400"/>
      <c r="T21" s="400"/>
      <c r="U21" s="400"/>
      <c r="V21" s="401"/>
      <c r="W21" s="399">
        <v>4</v>
      </c>
      <c r="X21" s="400"/>
      <c r="Y21" s="400"/>
      <c r="Z21" s="400"/>
      <c r="AA21" s="714">
        <v>3</v>
      </c>
      <c r="AB21" s="400"/>
      <c r="AC21" s="400"/>
      <c r="AD21" s="400"/>
      <c r="AE21" s="400"/>
      <c r="AF21" s="429">
        <v>6</v>
      </c>
      <c r="AG21" s="430"/>
      <c r="AH21" s="430"/>
      <c r="AI21" s="430"/>
      <c r="AJ21" s="430"/>
      <c r="AK21" s="430"/>
      <c r="AL21" s="431"/>
      <c r="AM21" s="713">
        <v>2</v>
      </c>
      <c r="AN21" s="713"/>
      <c r="AO21" s="713"/>
      <c r="AP21" s="713"/>
      <c r="AQ21" s="718">
        <f>SUM(F21:AM21)</f>
        <v>41</v>
      </c>
      <c r="AR21" s="719"/>
      <c r="AS21" s="719"/>
      <c r="AT21" s="720"/>
      <c r="AU21" s="119"/>
      <c r="AV21" s="119"/>
      <c r="AW21" s="36"/>
      <c r="AX21" s="36"/>
    </row>
    <row r="22" spans="2:50" ht="15" customHeight="1" thickBot="1">
      <c r="B22" s="395" t="s">
        <v>10</v>
      </c>
      <c r="C22" s="396"/>
      <c r="D22" s="396"/>
      <c r="E22" s="397"/>
      <c r="F22" s="398">
        <f>SUM(F18:M21)</f>
        <v>122</v>
      </c>
      <c r="G22" s="396"/>
      <c r="H22" s="396"/>
      <c r="I22" s="396"/>
      <c r="J22" s="396"/>
      <c r="K22" s="396"/>
      <c r="L22" s="396"/>
      <c r="M22" s="396"/>
      <c r="N22" s="398">
        <f>SUM(N18:Q21)</f>
        <v>11</v>
      </c>
      <c r="O22" s="396"/>
      <c r="P22" s="396"/>
      <c r="Q22" s="397"/>
      <c r="R22" s="398">
        <f>SUM(R18:T21)</f>
        <v>11</v>
      </c>
      <c r="S22" s="396"/>
      <c r="T22" s="396"/>
      <c r="U22" s="396"/>
      <c r="V22" s="397"/>
      <c r="W22" s="398">
        <v>4</v>
      </c>
      <c r="X22" s="396"/>
      <c r="Y22" s="396"/>
      <c r="Z22" s="396"/>
      <c r="AA22" s="395">
        <f>SUM(AA18:AE21)</f>
        <v>9</v>
      </c>
      <c r="AB22" s="396"/>
      <c r="AC22" s="396"/>
      <c r="AD22" s="396"/>
      <c r="AE22" s="396"/>
      <c r="AF22" s="432">
        <v>6</v>
      </c>
      <c r="AG22" s="406"/>
      <c r="AH22" s="406"/>
      <c r="AI22" s="406"/>
      <c r="AJ22" s="406"/>
      <c r="AK22" s="406"/>
      <c r="AL22" s="433"/>
      <c r="AM22" s="406">
        <f>SUM(AM18:AP21)</f>
        <v>33</v>
      </c>
      <c r="AN22" s="406"/>
      <c r="AO22" s="406"/>
      <c r="AP22" s="406"/>
      <c r="AQ22" s="715">
        <f>SUM(AQ18:AV21)</f>
        <v>196</v>
      </c>
      <c r="AR22" s="716"/>
      <c r="AS22" s="716"/>
      <c r="AT22" s="717"/>
      <c r="AU22" s="119"/>
      <c r="AV22" s="119"/>
      <c r="AW22" s="36"/>
      <c r="AX22" s="36"/>
    </row>
    <row r="23" spans="2:50" ht="0.75" customHeight="1" hidden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3"/>
      <c r="AG23" s="3"/>
      <c r="AH23" s="3"/>
      <c r="AI23" s="3"/>
      <c r="AJ23" s="3"/>
      <c r="AK23" s="3"/>
      <c r="AL23" s="3"/>
      <c r="AM23" s="3"/>
      <c r="AN23" s="3"/>
      <c r="AP23" s="3"/>
      <c r="AR23" s="3"/>
      <c r="AS23" s="3"/>
      <c r="AT23" s="3"/>
      <c r="AU23" s="3"/>
      <c r="AV23" s="3"/>
      <c r="AW23" s="3"/>
      <c r="AX23" s="3"/>
    </row>
    <row r="24" spans="2:50" ht="10.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3"/>
      <c r="AG24" s="3"/>
      <c r="AH24" s="3"/>
      <c r="AI24" s="3"/>
      <c r="AJ24" s="3"/>
      <c r="AK24" s="3"/>
      <c r="AL24" s="3"/>
      <c r="AM24" s="3"/>
      <c r="AN24" s="3"/>
      <c r="AP24" s="3"/>
      <c r="AR24" s="3"/>
      <c r="AS24" s="3"/>
      <c r="AT24" s="3"/>
      <c r="AU24" s="3"/>
      <c r="AV24" s="3"/>
      <c r="AW24" s="3"/>
      <c r="AX24" s="3"/>
    </row>
    <row r="25" spans="2:31" ht="1.5" customHeight="1" hidden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4"/>
      <c r="AC25" s="1"/>
      <c r="AD25" s="1"/>
      <c r="AE25" s="1"/>
    </row>
    <row r="26" spans="2:50" ht="12.75" customHeight="1" thickBot="1">
      <c r="B26" s="5"/>
      <c r="C26" s="5"/>
      <c r="D26" s="5"/>
      <c r="E26" s="5"/>
      <c r="F26" s="5"/>
      <c r="G26" s="5"/>
      <c r="H26" s="5"/>
      <c r="I26" s="323" t="s">
        <v>156</v>
      </c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3"/>
    </row>
    <row r="27" spans="2:31" ht="14.25" customHeight="1" hidden="1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12"/>
      <c r="T27" s="12"/>
      <c r="U27" s="12"/>
      <c r="V27" s="12"/>
      <c r="W27" s="12"/>
      <c r="X27" s="12"/>
      <c r="Y27" s="12"/>
      <c r="Z27" s="12"/>
      <c r="AA27" s="12"/>
      <c r="AB27" s="4"/>
      <c r="AC27" s="1"/>
      <c r="AD27" s="1"/>
      <c r="AE27" s="1"/>
    </row>
    <row r="28" spans="1:50" ht="18" customHeight="1" thickBot="1">
      <c r="A28" s="409" t="s">
        <v>6</v>
      </c>
      <c r="B28" s="410"/>
      <c r="C28" s="411"/>
      <c r="D28" s="409" t="s">
        <v>65</v>
      </c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7" t="s">
        <v>64</v>
      </c>
      <c r="T28" s="418"/>
      <c r="U28" s="418"/>
      <c r="V28" s="418"/>
      <c r="W28" s="418"/>
      <c r="X28" s="418"/>
      <c r="Y28" s="418"/>
      <c r="Z28" s="418"/>
      <c r="AA28" s="419"/>
      <c r="AB28" s="426" t="s">
        <v>63</v>
      </c>
      <c r="AC28" s="426"/>
      <c r="AD28" s="426"/>
      <c r="AE28" s="426"/>
      <c r="AF28" s="426"/>
      <c r="AG28" s="426"/>
      <c r="AH28" s="426"/>
      <c r="AI28" s="426"/>
      <c r="AJ28" s="426"/>
      <c r="AK28" s="434" t="s">
        <v>95</v>
      </c>
      <c r="AL28" s="434"/>
      <c r="AM28" s="434"/>
      <c r="AN28" s="434"/>
      <c r="AO28" s="434"/>
      <c r="AP28" s="434"/>
      <c r="AQ28" s="434"/>
      <c r="AR28" s="434"/>
      <c r="AS28" s="434"/>
      <c r="AT28" s="434"/>
      <c r="AU28" s="434"/>
      <c r="AV28" s="434"/>
      <c r="AW28" s="434"/>
      <c r="AX28" s="434"/>
    </row>
    <row r="29" spans="1:50" ht="24" customHeight="1" thickBot="1">
      <c r="A29" s="412"/>
      <c r="B29" s="365"/>
      <c r="C29" s="413"/>
      <c r="D29" s="412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65"/>
      <c r="P29" s="365"/>
      <c r="Q29" s="365"/>
      <c r="R29" s="365"/>
      <c r="S29" s="420"/>
      <c r="T29" s="421"/>
      <c r="U29" s="421"/>
      <c r="V29" s="421"/>
      <c r="W29" s="421"/>
      <c r="X29" s="421"/>
      <c r="Y29" s="421"/>
      <c r="Z29" s="421"/>
      <c r="AA29" s="422"/>
      <c r="AB29" s="452" t="s">
        <v>66</v>
      </c>
      <c r="AC29" s="453"/>
      <c r="AD29" s="435" t="s">
        <v>67</v>
      </c>
      <c r="AE29" s="435"/>
      <c r="AF29" s="324" t="s">
        <v>182</v>
      </c>
      <c r="AG29" s="324"/>
      <c r="AH29" s="324"/>
      <c r="AI29" s="324"/>
      <c r="AJ29" s="446"/>
      <c r="AK29" s="434"/>
      <c r="AL29" s="434"/>
      <c r="AM29" s="434"/>
      <c r="AN29" s="434"/>
      <c r="AO29" s="434"/>
      <c r="AP29" s="434"/>
      <c r="AQ29" s="434"/>
      <c r="AR29" s="434"/>
      <c r="AS29" s="434"/>
      <c r="AT29" s="434"/>
      <c r="AU29" s="434"/>
      <c r="AV29" s="434"/>
      <c r="AW29" s="434"/>
      <c r="AX29" s="434"/>
    </row>
    <row r="30" spans="1:50" ht="12.75" customHeight="1" thickBot="1">
      <c r="A30" s="412"/>
      <c r="B30" s="365"/>
      <c r="C30" s="413"/>
      <c r="D30" s="412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5"/>
      <c r="P30" s="365"/>
      <c r="Q30" s="365"/>
      <c r="R30" s="365"/>
      <c r="S30" s="423"/>
      <c r="T30" s="424"/>
      <c r="U30" s="424"/>
      <c r="V30" s="424"/>
      <c r="W30" s="424"/>
      <c r="X30" s="424"/>
      <c r="Y30" s="421"/>
      <c r="Z30" s="421"/>
      <c r="AA30" s="425"/>
      <c r="AB30" s="452"/>
      <c r="AC30" s="453"/>
      <c r="AD30" s="435"/>
      <c r="AE30" s="435"/>
      <c r="AF30" s="324" t="s">
        <v>9</v>
      </c>
      <c r="AG30" s="324"/>
      <c r="AH30" s="324"/>
      <c r="AI30" s="324"/>
      <c r="AJ30" s="325"/>
      <c r="AK30" s="436" t="s">
        <v>57</v>
      </c>
      <c r="AL30" s="436"/>
      <c r="AM30" s="436"/>
      <c r="AN30" s="437"/>
      <c r="AO30" s="438" t="s">
        <v>11</v>
      </c>
      <c r="AP30" s="438"/>
      <c r="AQ30" s="438"/>
      <c r="AR30" s="438"/>
      <c r="AS30" s="444" t="s">
        <v>12</v>
      </c>
      <c r="AT30" s="445"/>
      <c r="AU30" s="438" t="s">
        <v>147</v>
      </c>
      <c r="AV30" s="438"/>
      <c r="AW30" s="438"/>
      <c r="AX30" s="438"/>
    </row>
    <row r="31" spans="1:50" ht="33.75" customHeight="1" thickBot="1">
      <c r="A31" s="414"/>
      <c r="B31" s="415"/>
      <c r="C31" s="416"/>
      <c r="D31" s="414"/>
      <c r="E31" s="415"/>
      <c r="F31" s="415"/>
      <c r="G31" s="415"/>
      <c r="H31" s="415"/>
      <c r="I31" s="415"/>
      <c r="J31" s="415"/>
      <c r="K31" s="415"/>
      <c r="L31" s="415"/>
      <c r="M31" s="415"/>
      <c r="N31" s="415"/>
      <c r="O31" s="415"/>
      <c r="P31" s="415"/>
      <c r="Q31" s="415"/>
      <c r="R31" s="415"/>
      <c r="S31" s="63" t="s">
        <v>114</v>
      </c>
      <c r="T31" s="59" t="s">
        <v>104</v>
      </c>
      <c r="U31" s="57" t="s">
        <v>105</v>
      </c>
      <c r="V31" s="59" t="s">
        <v>106</v>
      </c>
      <c r="W31" s="60" t="s">
        <v>107</v>
      </c>
      <c r="X31" s="56" t="s">
        <v>108</v>
      </c>
      <c r="Y31" s="112" t="s">
        <v>109</v>
      </c>
      <c r="Z31" s="56" t="s">
        <v>148</v>
      </c>
      <c r="AA31" s="112" t="s">
        <v>149</v>
      </c>
      <c r="AB31" s="452"/>
      <c r="AC31" s="453"/>
      <c r="AD31" s="435"/>
      <c r="AE31" s="435"/>
      <c r="AF31" s="143" t="s">
        <v>181</v>
      </c>
      <c r="AG31" s="440" t="s">
        <v>151</v>
      </c>
      <c r="AH31" s="441"/>
      <c r="AI31" s="442" t="s">
        <v>70</v>
      </c>
      <c r="AJ31" s="443"/>
      <c r="AK31" s="439" t="s">
        <v>232</v>
      </c>
      <c r="AL31" s="447"/>
      <c r="AM31" s="325" t="s">
        <v>233</v>
      </c>
      <c r="AN31" s="439"/>
      <c r="AO31" s="439" t="s">
        <v>234</v>
      </c>
      <c r="AP31" s="447"/>
      <c r="AQ31" s="325" t="s">
        <v>235</v>
      </c>
      <c r="AR31" s="448"/>
      <c r="AS31" s="109" t="s">
        <v>236</v>
      </c>
      <c r="AT31" s="108" t="s">
        <v>237</v>
      </c>
      <c r="AU31" s="324" t="s">
        <v>249</v>
      </c>
      <c r="AV31" s="446"/>
      <c r="AW31" s="325" t="s">
        <v>250</v>
      </c>
      <c r="AX31" s="439"/>
    </row>
    <row r="32" spans="1:50" ht="13.5" thickBot="1">
      <c r="A32" s="449">
        <v>1</v>
      </c>
      <c r="B32" s="449"/>
      <c r="C32" s="450"/>
      <c r="D32" s="449">
        <v>2</v>
      </c>
      <c r="E32" s="449"/>
      <c r="F32" s="449"/>
      <c r="G32" s="449"/>
      <c r="H32" s="449"/>
      <c r="I32" s="449"/>
      <c r="J32" s="449"/>
      <c r="K32" s="449"/>
      <c r="L32" s="449"/>
      <c r="M32" s="449"/>
      <c r="N32" s="449"/>
      <c r="O32" s="449"/>
      <c r="P32" s="449"/>
      <c r="Q32" s="449"/>
      <c r="R32" s="449"/>
      <c r="S32" s="50">
        <v>3</v>
      </c>
      <c r="T32" s="51">
        <v>4</v>
      </c>
      <c r="U32" s="58">
        <v>5</v>
      </c>
      <c r="V32" s="51">
        <v>6</v>
      </c>
      <c r="W32" s="58">
        <v>7</v>
      </c>
      <c r="X32" s="51">
        <v>8</v>
      </c>
      <c r="Y32" s="58">
        <v>9</v>
      </c>
      <c r="Z32" s="51">
        <v>10</v>
      </c>
      <c r="AA32" s="110">
        <v>11</v>
      </c>
      <c r="AB32" s="451">
        <v>12</v>
      </c>
      <c r="AC32" s="449"/>
      <c r="AD32" s="449">
        <v>13</v>
      </c>
      <c r="AE32" s="450"/>
      <c r="AF32" s="144"/>
      <c r="AG32" s="328">
        <v>15</v>
      </c>
      <c r="AH32" s="328"/>
      <c r="AI32" s="328">
        <v>16</v>
      </c>
      <c r="AJ32" s="454"/>
      <c r="AK32" s="327">
        <v>17</v>
      </c>
      <c r="AL32" s="457"/>
      <c r="AM32" s="326">
        <v>18</v>
      </c>
      <c r="AN32" s="458"/>
      <c r="AO32" s="327">
        <v>19</v>
      </c>
      <c r="AP32" s="457"/>
      <c r="AQ32" s="326">
        <v>20</v>
      </c>
      <c r="AR32" s="327"/>
      <c r="AS32" s="154">
        <v>21</v>
      </c>
      <c r="AT32" s="116">
        <v>22</v>
      </c>
      <c r="AU32" s="326">
        <v>23</v>
      </c>
      <c r="AV32" s="457"/>
      <c r="AW32" s="326">
        <v>24</v>
      </c>
      <c r="AX32" s="327"/>
    </row>
    <row r="33" spans="1:50" s="24" customFormat="1" ht="18" customHeight="1">
      <c r="A33" s="464" t="s">
        <v>17</v>
      </c>
      <c r="B33" s="465"/>
      <c r="C33" s="466"/>
      <c r="D33" s="467" t="s">
        <v>37</v>
      </c>
      <c r="E33" s="468"/>
      <c r="F33" s="468"/>
      <c r="G33" s="468"/>
      <c r="H33" s="468"/>
      <c r="I33" s="468"/>
      <c r="J33" s="468"/>
      <c r="K33" s="468"/>
      <c r="L33" s="468"/>
      <c r="M33" s="468"/>
      <c r="N33" s="468"/>
      <c r="O33" s="468"/>
      <c r="P33" s="468"/>
      <c r="Q33" s="468"/>
      <c r="R33" s="468"/>
      <c r="S33" s="252">
        <v>0</v>
      </c>
      <c r="T33" s="253" t="s">
        <v>225</v>
      </c>
      <c r="U33" s="253" t="s">
        <v>158</v>
      </c>
      <c r="V33" s="253" t="s">
        <v>225</v>
      </c>
      <c r="W33" s="172" t="s">
        <v>226</v>
      </c>
      <c r="X33" s="166">
        <v>0</v>
      </c>
      <c r="Y33" s="158">
        <v>0</v>
      </c>
      <c r="Z33" s="253" t="s">
        <v>226</v>
      </c>
      <c r="AA33" s="172">
        <v>0</v>
      </c>
      <c r="AB33" s="469">
        <f>SUM(AB34:AC40)</f>
        <v>950</v>
      </c>
      <c r="AC33" s="470"/>
      <c r="AD33" s="469">
        <f>SUM(AD34:AE40)</f>
        <v>658</v>
      </c>
      <c r="AE33" s="470"/>
      <c r="AF33" s="254">
        <f>SUM(AF34:AF40)</f>
        <v>292</v>
      </c>
      <c r="AG33" s="469">
        <f>SUM(AG34:AH40)</f>
        <v>138</v>
      </c>
      <c r="AH33" s="470"/>
      <c r="AI33" s="472">
        <v>0</v>
      </c>
      <c r="AJ33" s="473"/>
      <c r="AK33" s="455">
        <f>SUM(AK34:AL40)</f>
        <v>56</v>
      </c>
      <c r="AL33" s="456"/>
      <c r="AM33" s="471">
        <f>SUM(AM34:AN40)</f>
        <v>94</v>
      </c>
      <c r="AN33" s="476"/>
      <c r="AO33" s="455">
        <f>SUM(AO34:AP40)</f>
        <v>74</v>
      </c>
      <c r="AP33" s="456"/>
      <c r="AQ33" s="455">
        <f>SUM(AQ34:AR40)</f>
        <v>36</v>
      </c>
      <c r="AR33" s="456"/>
      <c r="AS33" s="222">
        <f>SUM(AS34:AS40)</f>
        <v>32</v>
      </c>
      <c r="AT33" s="222">
        <f>SUM(AT34:AT40)</f>
        <v>0</v>
      </c>
      <c r="AU33" s="459">
        <f>SUM(AU34:AV40)</f>
        <v>0</v>
      </c>
      <c r="AV33" s="471"/>
      <c r="AW33" s="459">
        <f>SUM(AW34:AX40)</f>
        <v>0</v>
      </c>
      <c r="AX33" s="460"/>
    </row>
    <row r="34" spans="1:50" s="25" customFormat="1" ht="10.5" customHeight="1">
      <c r="A34" s="461" t="s">
        <v>26</v>
      </c>
      <c r="B34" s="321"/>
      <c r="C34" s="322"/>
      <c r="D34" s="478" t="s">
        <v>16</v>
      </c>
      <c r="E34" s="479"/>
      <c r="F34" s="479"/>
      <c r="G34" s="479"/>
      <c r="H34" s="479"/>
      <c r="I34" s="479"/>
      <c r="J34" s="479"/>
      <c r="K34" s="479"/>
      <c r="L34" s="479"/>
      <c r="M34" s="479"/>
      <c r="N34" s="479"/>
      <c r="O34" s="479"/>
      <c r="P34" s="479"/>
      <c r="Q34" s="479"/>
      <c r="R34" s="479"/>
      <c r="S34" s="61"/>
      <c r="T34" s="86" t="s">
        <v>111</v>
      </c>
      <c r="U34" s="100"/>
      <c r="V34" s="91"/>
      <c r="W34" s="90"/>
      <c r="X34" s="89"/>
      <c r="Y34" s="90"/>
      <c r="Z34" s="86"/>
      <c r="AA34" s="100"/>
      <c r="AB34" s="753">
        <v>58</v>
      </c>
      <c r="AC34" s="754"/>
      <c r="AD34" s="320">
        <f aca="true" t="shared" si="0" ref="AD34:AD39">AB34-AF34</f>
        <v>28</v>
      </c>
      <c r="AE34" s="320"/>
      <c r="AF34" s="209">
        <v>30</v>
      </c>
      <c r="AG34" s="321">
        <v>0</v>
      </c>
      <c r="AH34" s="321"/>
      <c r="AI34" s="321"/>
      <c r="AJ34" s="322"/>
      <c r="AK34" s="353">
        <v>30</v>
      </c>
      <c r="AL34" s="354"/>
      <c r="AM34" s="462"/>
      <c r="AN34" s="463"/>
      <c r="AO34" s="353"/>
      <c r="AP34" s="354"/>
      <c r="AQ34" s="462"/>
      <c r="AR34" s="463"/>
      <c r="AS34" s="145"/>
      <c r="AT34" s="106"/>
      <c r="AU34" s="474"/>
      <c r="AV34" s="475"/>
      <c r="AW34" s="475"/>
      <c r="AX34" s="477"/>
    </row>
    <row r="35" spans="1:50" s="25" customFormat="1" ht="10.5" customHeight="1">
      <c r="A35" s="461" t="s">
        <v>27</v>
      </c>
      <c r="B35" s="321"/>
      <c r="C35" s="322"/>
      <c r="D35" s="478" t="s">
        <v>38</v>
      </c>
      <c r="E35" s="479"/>
      <c r="F35" s="479"/>
      <c r="G35" s="479"/>
      <c r="H35" s="479"/>
      <c r="I35" s="479"/>
      <c r="J35" s="479"/>
      <c r="K35" s="479"/>
      <c r="L35" s="479"/>
      <c r="M35" s="479"/>
      <c r="N35" s="479"/>
      <c r="O35" s="479"/>
      <c r="P35" s="479"/>
      <c r="Q35" s="479"/>
      <c r="R35" s="479"/>
      <c r="S35" s="61"/>
      <c r="T35" s="86"/>
      <c r="U35" s="99" t="s">
        <v>110</v>
      </c>
      <c r="V35" s="86"/>
      <c r="W35" s="90"/>
      <c r="X35" s="89"/>
      <c r="Y35" s="90"/>
      <c r="Z35" s="86"/>
      <c r="AA35" s="99"/>
      <c r="AB35" s="461">
        <v>58</v>
      </c>
      <c r="AC35" s="321"/>
      <c r="AD35" s="320">
        <f t="shared" si="0"/>
        <v>28</v>
      </c>
      <c r="AE35" s="320"/>
      <c r="AF35" s="209">
        <v>30</v>
      </c>
      <c r="AG35" s="321">
        <v>0</v>
      </c>
      <c r="AH35" s="321"/>
      <c r="AI35" s="321"/>
      <c r="AJ35" s="322"/>
      <c r="AK35" s="353"/>
      <c r="AL35" s="354"/>
      <c r="AM35" s="462">
        <v>30</v>
      </c>
      <c r="AN35" s="463"/>
      <c r="AO35" s="353"/>
      <c r="AP35" s="354"/>
      <c r="AQ35" s="462"/>
      <c r="AR35" s="463"/>
      <c r="AS35" s="145"/>
      <c r="AT35" s="106"/>
      <c r="AU35" s="474"/>
      <c r="AV35" s="475"/>
      <c r="AW35" s="475"/>
      <c r="AX35" s="477"/>
    </row>
    <row r="36" spans="1:50" s="25" customFormat="1" ht="10.5" customHeight="1">
      <c r="A36" s="461" t="s">
        <v>28</v>
      </c>
      <c r="B36" s="321"/>
      <c r="C36" s="322"/>
      <c r="D36" s="480" t="s">
        <v>13</v>
      </c>
      <c r="E36" s="481"/>
      <c r="F36" s="481"/>
      <c r="G36" s="481"/>
      <c r="H36" s="481"/>
      <c r="I36" s="481"/>
      <c r="J36" s="481"/>
      <c r="K36" s="481"/>
      <c r="L36" s="481"/>
      <c r="M36" s="481"/>
      <c r="N36" s="481"/>
      <c r="O36" s="481"/>
      <c r="P36" s="481"/>
      <c r="Q36" s="481"/>
      <c r="R36" s="481"/>
      <c r="S36" s="61"/>
      <c r="T36" s="86"/>
      <c r="U36" s="99"/>
      <c r="V36" s="86" t="s">
        <v>110</v>
      </c>
      <c r="W36" s="90"/>
      <c r="X36" s="93"/>
      <c r="Y36" s="90"/>
      <c r="Z36" s="86"/>
      <c r="AA36" s="99"/>
      <c r="AB36" s="461">
        <v>202</v>
      </c>
      <c r="AC36" s="321"/>
      <c r="AD36" s="320">
        <f t="shared" si="0"/>
        <v>92</v>
      </c>
      <c r="AE36" s="320"/>
      <c r="AF36" s="209">
        <v>110</v>
      </c>
      <c r="AG36" s="321">
        <v>110</v>
      </c>
      <c r="AH36" s="321"/>
      <c r="AI36" s="321"/>
      <c r="AJ36" s="322"/>
      <c r="AK36" s="353">
        <v>22</v>
      </c>
      <c r="AL36" s="354"/>
      <c r="AM36" s="462">
        <v>32</v>
      </c>
      <c r="AN36" s="463"/>
      <c r="AO36" s="353">
        <v>56</v>
      </c>
      <c r="AP36" s="354"/>
      <c r="AQ36" s="462"/>
      <c r="AR36" s="463"/>
      <c r="AS36" s="145"/>
      <c r="AT36" s="106"/>
      <c r="AU36" s="474"/>
      <c r="AV36" s="475"/>
      <c r="AW36" s="475"/>
      <c r="AX36" s="477"/>
    </row>
    <row r="37" spans="1:50" s="25" customFormat="1" ht="10.5" customHeight="1">
      <c r="A37" s="461" t="s">
        <v>29</v>
      </c>
      <c r="B37" s="321"/>
      <c r="C37" s="322"/>
      <c r="D37" s="478" t="s">
        <v>15</v>
      </c>
      <c r="E37" s="479"/>
      <c r="F37" s="479"/>
      <c r="G37" s="479"/>
      <c r="H37" s="479"/>
      <c r="I37" s="479"/>
      <c r="J37" s="479"/>
      <c r="K37" s="479"/>
      <c r="L37" s="479"/>
      <c r="M37" s="479"/>
      <c r="N37" s="479"/>
      <c r="O37" s="479"/>
      <c r="P37" s="479"/>
      <c r="Q37" s="479"/>
      <c r="R37" s="479"/>
      <c r="S37" s="62"/>
      <c r="T37" s="150" t="s">
        <v>110</v>
      </c>
      <c r="U37" s="122"/>
      <c r="V37" s="150"/>
      <c r="W37" s="122"/>
      <c r="X37" s="93"/>
      <c r="Y37" s="122"/>
      <c r="Z37" s="150"/>
      <c r="AA37" s="99"/>
      <c r="AB37" s="329">
        <v>348</v>
      </c>
      <c r="AC37" s="330"/>
      <c r="AD37" s="320">
        <f t="shared" si="0"/>
        <v>344</v>
      </c>
      <c r="AE37" s="320"/>
      <c r="AF37" s="209">
        <v>4</v>
      </c>
      <c r="AG37" s="321">
        <v>0</v>
      </c>
      <c r="AH37" s="321"/>
      <c r="AI37" s="321"/>
      <c r="AJ37" s="322"/>
      <c r="AK37" s="353">
        <v>4</v>
      </c>
      <c r="AL37" s="354"/>
      <c r="AM37" s="462"/>
      <c r="AN37" s="463"/>
      <c r="AO37" s="353"/>
      <c r="AP37" s="354"/>
      <c r="AQ37" s="462"/>
      <c r="AR37" s="463"/>
      <c r="AS37" s="145"/>
      <c r="AT37" s="106"/>
      <c r="AU37" s="474"/>
      <c r="AV37" s="475"/>
      <c r="AW37" s="475"/>
      <c r="AX37" s="477"/>
    </row>
    <row r="38" spans="1:50" s="25" customFormat="1" ht="10.5" customHeight="1">
      <c r="A38" s="329" t="s">
        <v>30</v>
      </c>
      <c r="B38" s="330"/>
      <c r="C38" s="331"/>
      <c r="D38" s="480" t="s">
        <v>154</v>
      </c>
      <c r="E38" s="481"/>
      <c r="F38" s="481"/>
      <c r="G38" s="481"/>
      <c r="H38" s="481"/>
      <c r="I38" s="481"/>
      <c r="J38" s="481"/>
      <c r="K38" s="481"/>
      <c r="L38" s="481"/>
      <c r="M38" s="481"/>
      <c r="N38" s="481"/>
      <c r="O38" s="481"/>
      <c r="P38" s="481"/>
      <c r="Q38" s="481"/>
      <c r="R38" s="481"/>
      <c r="S38" s="61"/>
      <c r="T38" s="86"/>
      <c r="U38" s="99"/>
      <c r="V38" s="88" t="s">
        <v>111</v>
      </c>
      <c r="W38" s="92"/>
      <c r="X38" s="87"/>
      <c r="Y38" s="92"/>
      <c r="Z38" s="88"/>
      <c r="AA38" s="99"/>
      <c r="AB38" s="461">
        <v>124</v>
      </c>
      <c r="AC38" s="321"/>
      <c r="AD38" s="320">
        <f t="shared" si="0"/>
        <v>74</v>
      </c>
      <c r="AE38" s="320"/>
      <c r="AF38" s="209">
        <v>50</v>
      </c>
      <c r="AG38" s="321">
        <v>6</v>
      </c>
      <c r="AH38" s="321"/>
      <c r="AI38" s="321"/>
      <c r="AJ38" s="322"/>
      <c r="AK38" s="353"/>
      <c r="AL38" s="354"/>
      <c r="AM38" s="462">
        <v>32</v>
      </c>
      <c r="AN38" s="463"/>
      <c r="AO38" s="353">
        <v>18</v>
      </c>
      <c r="AP38" s="354"/>
      <c r="AQ38" s="462"/>
      <c r="AR38" s="463"/>
      <c r="AS38" s="145"/>
      <c r="AT38" s="106"/>
      <c r="AU38" s="474"/>
      <c r="AV38" s="475"/>
      <c r="AW38" s="475"/>
      <c r="AX38" s="477"/>
    </row>
    <row r="39" spans="1:50" s="25" customFormat="1" ht="10.5" customHeight="1">
      <c r="A39" s="329" t="s">
        <v>77</v>
      </c>
      <c r="B39" s="330"/>
      <c r="C39" s="331"/>
      <c r="D39" s="480" t="s">
        <v>157</v>
      </c>
      <c r="E39" s="481"/>
      <c r="F39" s="481"/>
      <c r="G39" s="481"/>
      <c r="H39" s="481"/>
      <c r="I39" s="481"/>
      <c r="J39" s="481"/>
      <c r="K39" s="481"/>
      <c r="L39" s="481"/>
      <c r="M39" s="481"/>
      <c r="N39" s="481"/>
      <c r="O39" s="481"/>
      <c r="P39" s="481"/>
      <c r="Q39" s="481"/>
      <c r="R39" s="481"/>
      <c r="S39" s="61"/>
      <c r="T39" s="86"/>
      <c r="U39" s="99"/>
      <c r="V39" s="88"/>
      <c r="W39" s="92" t="s">
        <v>111</v>
      </c>
      <c r="X39" s="87"/>
      <c r="Y39" s="92"/>
      <c r="Z39" s="88"/>
      <c r="AA39" s="99"/>
      <c r="AB39" s="461">
        <v>80</v>
      </c>
      <c r="AC39" s="321"/>
      <c r="AD39" s="320">
        <f t="shared" si="0"/>
        <v>44</v>
      </c>
      <c r="AE39" s="320"/>
      <c r="AF39" s="209">
        <v>36</v>
      </c>
      <c r="AG39" s="321">
        <v>14</v>
      </c>
      <c r="AH39" s="321"/>
      <c r="AI39" s="321"/>
      <c r="AJ39" s="322"/>
      <c r="AK39" s="353"/>
      <c r="AL39" s="354"/>
      <c r="AM39" s="462"/>
      <c r="AN39" s="463"/>
      <c r="AO39" s="353"/>
      <c r="AP39" s="354"/>
      <c r="AQ39" s="494">
        <v>36</v>
      </c>
      <c r="AR39" s="495"/>
      <c r="AS39" s="147"/>
      <c r="AT39" s="106"/>
      <c r="AU39" s="474"/>
      <c r="AV39" s="475"/>
      <c r="AW39" s="475"/>
      <c r="AX39" s="477"/>
    </row>
    <row r="40" spans="1:50" s="25" customFormat="1" ht="10.5" customHeight="1">
      <c r="A40" s="329" t="s">
        <v>119</v>
      </c>
      <c r="B40" s="330"/>
      <c r="C40" s="331"/>
      <c r="D40" s="480" t="s">
        <v>144</v>
      </c>
      <c r="E40" s="481"/>
      <c r="F40" s="481"/>
      <c r="G40" s="481"/>
      <c r="H40" s="481"/>
      <c r="I40" s="481"/>
      <c r="J40" s="481"/>
      <c r="K40" s="481"/>
      <c r="L40" s="481"/>
      <c r="M40" s="481"/>
      <c r="N40" s="481"/>
      <c r="O40" s="481"/>
      <c r="P40" s="481"/>
      <c r="Q40" s="481"/>
      <c r="R40" s="481"/>
      <c r="S40" s="81"/>
      <c r="T40" s="150"/>
      <c r="U40" s="151"/>
      <c r="V40" s="150"/>
      <c r="W40" s="151"/>
      <c r="X40" s="89"/>
      <c r="Y40" s="151"/>
      <c r="Z40" s="150" t="s">
        <v>111</v>
      </c>
      <c r="AA40" s="122"/>
      <c r="AB40" s="751">
        <v>80</v>
      </c>
      <c r="AC40" s="752"/>
      <c r="AD40" s="320">
        <f>AB40-AF40</f>
        <v>48</v>
      </c>
      <c r="AE40" s="320"/>
      <c r="AF40" s="214">
        <v>32</v>
      </c>
      <c r="AG40" s="302">
        <v>8</v>
      </c>
      <c r="AH40" s="302"/>
      <c r="AI40" s="302"/>
      <c r="AJ40" s="303"/>
      <c r="AK40" s="496"/>
      <c r="AL40" s="497"/>
      <c r="AM40" s="484"/>
      <c r="AN40" s="485"/>
      <c r="AO40" s="496"/>
      <c r="AP40" s="497"/>
      <c r="AQ40" s="484"/>
      <c r="AR40" s="485"/>
      <c r="AS40" s="224">
        <v>32</v>
      </c>
      <c r="AT40" s="213"/>
      <c r="AU40" s="296"/>
      <c r="AV40" s="285"/>
      <c r="AW40" s="285"/>
      <c r="AX40" s="286"/>
    </row>
    <row r="41" spans="1:50" s="24" customFormat="1" ht="19.5" customHeight="1">
      <c r="A41" s="482" t="s">
        <v>18</v>
      </c>
      <c r="B41" s="483"/>
      <c r="C41" s="488"/>
      <c r="D41" s="489" t="s">
        <v>39</v>
      </c>
      <c r="E41" s="490"/>
      <c r="F41" s="490"/>
      <c r="G41" s="490"/>
      <c r="H41" s="490"/>
      <c r="I41" s="490"/>
      <c r="J41" s="490"/>
      <c r="K41" s="490"/>
      <c r="L41" s="490"/>
      <c r="M41" s="490"/>
      <c r="N41" s="490"/>
      <c r="O41" s="490"/>
      <c r="P41" s="490"/>
      <c r="Q41" s="490"/>
      <c r="R41" s="490"/>
      <c r="S41" s="133">
        <v>0</v>
      </c>
      <c r="T41" s="132" t="s">
        <v>158</v>
      </c>
      <c r="U41" s="132" t="s">
        <v>158</v>
      </c>
      <c r="V41" s="132" t="s">
        <v>158</v>
      </c>
      <c r="W41" s="128">
        <v>0</v>
      </c>
      <c r="X41" s="167">
        <v>0</v>
      </c>
      <c r="Y41" s="159">
        <v>0</v>
      </c>
      <c r="Z41" s="127">
        <v>0</v>
      </c>
      <c r="AA41" s="128">
        <v>0</v>
      </c>
      <c r="AB41" s="482">
        <f>SUM(AB42:AC44)</f>
        <v>237</v>
      </c>
      <c r="AC41" s="483"/>
      <c r="AD41" s="482">
        <f>SUM(AD42:AE44)</f>
        <v>137</v>
      </c>
      <c r="AE41" s="483"/>
      <c r="AF41" s="225">
        <f>SUM(AF42:AF44)</f>
        <v>100</v>
      </c>
      <c r="AG41" s="483">
        <f>SUM(AG42:AH44)</f>
        <v>72</v>
      </c>
      <c r="AH41" s="483"/>
      <c r="AI41" s="491">
        <v>0</v>
      </c>
      <c r="AJ41" s="492"/>
      <c r="AK41" s="482">
        <f>SUM(AK42:AL44)</f>
        <v>22</v>
      </c>
      <c r="AL41" s="483"/>
      <c r="AM41" s="482">
        <f>SUM(AM42:AN44)</f>
        <v>48</v>
      </c>
      <c r="AN41" s="483"/>
      <c r="AO41" s="486">
        <f>SUM(AO42:AP44)</f>
        <v>30</v>
      </c>
      <c r="AP41" s="487"/>
      <c r="AQ41" s="486">
        <f>SUM(AQ42:AR44)</f>
        <v>0</v>
      </c>
      <c r="AR41" s="487"/>
      <c r="AS41" s="146">
        <f>SUM(AS42:AS44)</f>
        <v>0</v>
      </c>
      <c r="AT41" s="146">
        <f>SUM(AT42:AT44)</f>
        <v>0</v>
      </c>
      <c r="AU41" s="486">
        <f>SUM(AU42:AV44)</f>
        <v>0</v>
      </c>
      <c r="AV41" s="487"/>
      <c r="AW41" s="486">
        <f>SUM(AW42:AX44)</f>
        <v>0</v>
      </c>
      <c r="AX41" s="493"/>
    </row>
    <row r="42" spans="1:50" s="25" customFormat="1" ht="10.5" customHeight="1">
      <c r="A42" s="461" t="s">
        <v>20</v>
      </c>
      <c r="B42" s="321"/>
      <c r="C42" s="322"/>
      <c r="D42" s="309" t="s">
        <v>14</v>
      </c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82"/>
      <c r="T42" s="131" t="s">
        <v>110</v>
      </c>
      <c r="U42" s="151"/>
      <c r="V42" s="131"/>
      <c r="W42" s="85"/>
      <c r="X42" s="55"/>
      <c r="Y42" s="54"/>
      <c r="Z42" s="53"/>
      <c r="AA42" s="113"/>
      <c r="AB42" s="498">
        <v>48</v>
      </c>
      <c r="AC42" s="499"/>
      <c r="AD42" s="335">
        <f aca="true" t="shared" si="1" ref="AD42:AD61">AB42-AF42</f>
        <v>26</v>
      </c>
      <c r="AE42" s="335"/>
      <c r="AF42" s="152">
        <v>22</v>
      </c>
      <c r="AG42" s="321">
        <v>10</v>
      </c>
      <c r="AH42" s="321"/>
      <c r="AI42" s="321"/>
      <c r="AJ42" s="322"/>
      <c r="AK42" s="329">
        <v>22</v>
      </c>
      <c r="AL42" s="330"/>
      <c r="AM42" s="330"/>
      <c r="AN42" s="331"/>
      <c r="AO42" s="500"/>
      <c r="AP42" s="501"/>
      <c r="AQ42" s="501"/>
      <c r="AR42" s="502"/>
      <c r="AS42" s="147"/>
      <c r="AT42" s="107"/>
      <c r="AU42" s="500"/>
      <c r="AV42" s="501"/>
      <c r="AW42" s="501"/>
      <c r="AX42" s="502"/>
    </row>
    <row r="43" spans="1:50" s="25" customFormat="1" ht="10.5" customHeight="1">
      <c r="A43" s="311" t="s">
        <v>21</v>
      </c>
      <c r="B43" s="302"/>
      <c r="C43" s="303"/>
      <c r="D43" s="503" t="s">
        <v>153</v>
      </c>
      <c r="E43" s="503"/>
      <c r="F43" s="503"/>
      <c r="G43" s="503"/>
      <c r="H43" s="503"/>
      <c r="I43" s="503"/>
      <c r="J43" s="503"/>
      <c r="K43" s="503"/>
      <c r="L43" s="503"/>
      <c r="M43" s="503"/>
      <c r="N43" s="503"/>
      <c r="O43" s="503"/>
      <c r="P43" s="503"/>
      <c r="Q43" s="503"/>
      <c r="R43" s="503"/>
      <c r="S43" s="82"/>
      <c r="T43" s="84"/>
      <c r="U43" s="151" t="s">
        <v>110</v>
      </c>
      <c r="V43" s="131"/>
      <c r="W43" s="173"/>
      <c r="X43" s="83"/>
      <c r="Y43" s="85"/>
      <c r="Z43" s="84"/>
      <c r="AA43" s="234"/>
      <c r="AB43" s="333">
        <v>117</v>
      </c>
      <c r="AC43" s="334"/>
      <c r="AD43" s="335">
        <f t="shared" si="1"/>
        <v>69</v>
      </c>
      <c r="AE43" s="335"/>
      <c r="AF43" s="221">
        <v>48</v>
      </c>
      <c r="AG43" s="302">
        <v>48</v>
      </c>
      <c r="AH43" s="302"/>
      <c r="AI43" s="302"/>
      <c r="AJ43" s="303"/>
      <c r="AK43" s="311"/>
      <c r="AL43" s="302"/>
      <c r="AM43" s="302">
        <v>48</v>
      </c>
      <c r="AN43" s="303"/>
      <c r="AO43" s="296"/>
      <c r="AP43" s="285"/>
      <c r="AQ43" s="285"/>
      <c r="AR43" s="286"/>
      <c r="AS43" s="224"/>
      <c r="AT43" s="213"/>
      <c r="AU43" s="296"/>
      <c r="AV43" s="285"/>
      <c r="AW43" s="285"/>
      <c r="AX43" s="286"/>
    </row>
    <row r="44" spans="1:50" s="25" customFormat="1" ht="10.5" customHeight="1">
      <c r="A44" s="329" t="s">
        <v>78</v>
      </c>
      <c r="B44" s="330"/>
      <c r="C44" s="331"/>
      <c r="D44" s="332" t="s">
        <v>211</v>
      </c>
      <c r="E44" s="332"/>
      <c r="F44" s="332"/>
      <c r="G44" s="332"/>
      <c r="H44" s="332"/>
      <c r="I44" s="332"/>
      <c r="J44" s="332"/>
      <c r="K44" s="332"/>
      <c r="L44" s="332"/>
      <c r="M44" s="332"/>
      <c r="N44" s="332"/>
      <c r="O44" s="332"/>
      <c r="P44" s="332"/>
      <c r="Q44" s="332"/>
      <c r="R44" s="332"/>
      <c r="S44" s="82"/>
      <c r="T44" s="84"/>
      <c r="U44" s="151"/>
      <c r="V44" s="84" t="s">
        <v>110</v>
      </c>
      <c r="W44" s="173"/>
      <c r="X44" s="83"/>
      <c r="Y44" s="85"/>
      <c r="Z44" s="84"/>
      <c r="AA44" s="234"/>
      <c r="AB44" s="333">
        <v>72</v>
      </c>
      <c r="AC44" s="334"/>
      <c r="AD44" s="335">
        <f>AB44-AF44</f>
        <v>42</v>
      </c>
      <c r="AE44" s="335"/>
      <c r="AF44" s="221">
        <v>30</v>
      </c>
      <c r="AG44" s="302">
        <v>14</v>
      </c>
      <c r="AH44" s="302"/>
      <c r="AI44" s="302"/>
      <c r="AJ44" s="303"/>
      <c r="AK44" s="311"/>
      <c r="AL44" s="302"/>
      <c r="AM44" s="302"/>
      <c r="AN44" s="303"/>
      <c r="AO44" s="296">
        <v>30</v>
      </c>
      <c r="AP44" s="285"/>
      <c r="AQ44" s="285"/>
      <c r="AR44" s="286"/>
      <c r="AS44" s="224"/>
      <c r="AT44" s="213"/>
      <c r="AU44" s="296"/>
      <c r="AV44" s="285"/>
      <c r="AW44" s="285"/>
      <c r="AX44" s="286"/>
    </row>
    <row r="45" spans="1:50" s="24" customFormat="1" ht="23.25" customHeight="1">
      <c r="A45" s="505" t="s">
        <v>41</v>
      </c>
      <c r="B45" s="506"/>
      <c r="C45" s="507"/>
      <c r="D45" s="508" t="s">
        <v>40</v>
      </c>
      <c r="E45" s="509"/>
      <c r="F45" s="509"/>
      <c r="G45" s="509"/>
      <c r="H45" s="509"/>
      <c r="I45" s="509"/>
      <c r="J45" s="509"/>
      <c r="K45" s="509"/>
      <c r="L45" s="509"/>
      <c r="M45" s="509"/>
      <c r="N45" s="509"/>
      <c r="O45" s="509"/>
      <c r="P45" s="509"/>
      <c r="Q45" s="509"/>
      <c r="R45" s="509"/>
      <c r="S45" s="136">
        <v>6</v>
      </c>
      <c r="T45" s="135" t="s">
        <v>227</v>
      </c>
      <c r="U45" s="128" t="s">
        <v>252</v>
      </c>
      <c r="V45" s="128" t="s">
        <v>158</v>
      </c>
      <c r="W45" s="128" t="s">
        <v>229</v>
      </c>
      <c r="X45" s="135" t="s">
        <v>176</v>
      </c>
      <c r="Y45" s="160" t="s">
        <v>227</v>
      </c>
      <c r="Z45" s="126" t="s">
        <v>263</v>
      </c>
      <c r="AA45" s="126" t="s">
        <v>227</v>
      </c>
      <c r="AB45" s="482">
        <f>AB46+AB61</f>
        <v>3511</v>
      </c>
      <c r="AC45" s="483"/>
      <c r="AD45" s="510">
        <f t="shared" si="1"/>
        <v>1951</v>
      </c>
      <c r="AE45" s="510"/>
      <c r="AF45" s="225">
        <f>AF46+AF61</f>
        <v>1560</v>
      </c>
      <c r="AG45" s="504">
        <f>AG46+AG61</f>
        <v>920</v>
      </c>
      <c r="AH45" s="483"/>
      <c r="AI45" s="504">
        <v>20</v>
      </c>
      <c r="AJ45" s="488"/>
      <c r="AK45" s="482">
        <f>AK46+AK61</f>
        <v>170</v>
      </c>
      <c r="AL45" s="483"/>
      <c r="AM45" s="504">
        <f>AM46+AM61</f>
        <v>178</v>
      </c>
      <c r="AN45" s="483"/>
      <c r="AO45" s="482">
        <f>AO46+AO61</f>
        <v>168</v>
      </c>
      <c r="AP45" s="483"/>
      <c r="AQ45" s="504">
        <f>AQ46+AQ61</f>
        <v>292</v>
      </c>
      <c r="AR45" s="488"/>
      <c r="AS45" s="225">
        <f>AS46+AS61</f>
        <v>136</v>
      </c>
      <c r="AT45" s="225">
        <f>AT46+AT61</f>
        <v>280</v>
      </c>
      <c r="AU45" s="511">
        <f>AU46+AU61</f>
        <v>216</v>
      </c>
      <c r="AV45" s="504"/>
      <c r="AW45" s="512">
        <f>AW46+AW61</f>
        <v>120</v>
      </c>
      <c r="AX45" s="513"/>
    </row>
    <row r="46" spans="1:50" s="25" customFormat="1" ht="10.5" customHeight="1">
      <c r="A46" s="516" t="s">
        <v>42</v>
      </c>
      <c r="B46" s="514"/>
      <c r="C46" s="515"/>
      <c r="D46" s="520" t="s">
        <v>19</v>
      </c>
      <c r="E46" s="521"/>
      <c r="F46" s="521"/>
      <c r="G46" s="521"/>
      <c r="H46" s="521"/>
      <c r="I46" s="521"/>
      <c r="J46" s="521"/>
      <c r="K46" s="521"/>
      <c r="L46" s="521"/>
      <c r="M46" s="521"/>
      <c r="N46" s="521"/>
      <c r="O46" s="521"/>
      <c r="P46" s="521"/>
      <c r="Q46" s="521"/>
      <c r="R46" s="521"/>
      <c r="S46" s="123">
        <v>0</v>
      </c>
      <c r="T46" s="124" t="s">
        <v>177</v>
      </c>
      <c r="U46" s="98" t="s">
        <v>159</v>
      </c>
      <c r="V46" s="124" t="s">
        <v>158</v>
      </c>
      <c r="W46" s="97" t="s">
        <v>248</v>
      </c>
      <c r="X46" s="157">
        <v>0</v>
      </c>
      <c r="Y46" s="161" t="s">
        <v>158</v>
      </c>
      <c r="Z46" s="124" t="s">
        <v>251</v>
      </c>
      <c r="AA46" s="97">
        <v>0</v>
      </c>
      <c r="AB46" s="516">
        <f>SUM(AB47:AC60)</f>
        <v>1292</v>
      </c>
      <c r="AC46" s="514"/>
      <c r="AD46" s="516">
        <f>SUM(AD47:AE60)</f>
        <v>732</v>
      </c>
      <c r="AE46" s="514"/>
      <c r="AF46" s="226">
        <f>SUM(AF47:AF60)</f>
        <v>560</v>
      </c>
      <c r="AG46" s="522">
        <f>SUM(AG47:AH60)</f>
        <v>288</v>
      </c>
      <c r="AH46" s="523"/>
      <c r="AI46" s="514">
        <v>0</v>
      </c>
      <c r="AJ46" s="515"/>
      <c r="AK46" s="516">
        <f>SUM(AK47:AL60)</f>
        <v>100</v>
      </c>
      <c r="AL46" s="514"/>
      <c r="AM46" s="516">
        <f>SUM(AM47:AN60)</f>
        <v>68</v>
      </c>
      <c r="AN46" s="514"/>
      <c r="AO46" s="517">
        <f>SUM(AO47:AP60)</f>
        <v>140</v>
      </c>
      <c r="AP46" s="518"/>
      <c r="AQ46" s="517">
        <f>SUM(AQ47:AR60)</f>
        <v>68</v>
      </c>
      <c r="AR46" s="518"/>
      <c r="AS46" s="244">
        <f>SUM(AS47:AS60)</f>
        <v>16</v>
      </c>
      <c r="AT46" s="244">
        <f>SUM(AT47:AT60)</f>
        <v>24</v>
      </c>
      <c r="AU46" s="517">
        <f>SUM(AU47:AV60)</f>
        <v>144</v>
      </c>
      <c r="AV46" s="518"/>
      <c r="AW46" s="517">
        <f>SUM(AW47:AX60)</f>
        <v>0</v>
      </c>
      <c r="AX46" s="519"/>
    </row>
    <row r="47" spans="1:50" s="25" customFormat="1" ht="10.5" customHeight="1">
      <c r="A47" s="461" t="s">
        <v>51</v>
      </c>
      <c r="B47" s="321"/>
      <c r="C47" s="322"/>
      <c r="D47" s="524" t="s">
        <v>152</v>
      </c>
      <c r="E47" s="524"/>
      <c r="F47" s="524"/>
      <c r="G47" s="524"/>
      <c r="H47" s="524"/>
      <c r="I47" s="524"/>
      <c r="J47" s="524"/>
      <c r="K47" s="524"/>
      <c r="L47" s="524"/>
      <c r="M47" s="524"/>
      <c r="N47" s="524"/>
      <c r="O47" s="524"/>
      <c r="P47" s="524"/>
      <c r="Q47" s="524"/>
      <c r="R47" s="524"/>
      <c r="S47" s="61"/>
      <c r="T47" s="86" t="s">
        <v>110</v>
      </c>
      <c r="U47" s="101"/>
      <c r="V47" s="150"/>
      <c r="W47" s="151"/>
      <c r="X47" s="93"/>
      <c r="Y47" s="90"/>
      <c r="Z47" s="86"/>
      <c r="AA47" s="99"/>
      <c r="AB47" s="461">
        <v>75</v>
      </c>
      <c r="AC47" s="321"/>
      <c r="AD47" s="335">
        <f t="shared" si="1"/>
        <v>43</v>
      </c>
      <c r="AE47" s="335"/>
      <c r="AF47" s="49">
        <v>32</v>
      </c>
      <c r="AG47" s="321">
        <v>30</v>
      </c>
      <c r="AH47" s="321"/>
      <c r="AI47" s="321"/>
      <c r="AJ47" s="322"/>
      <c r="AK47" s="461">
        <v>32</v>
      </c>
      <c r="AL47" s="321"/>
      <c r="AM47" s="321"/>
      <c r="AN47" s="322"/>
      <c r="AO47" s="474"/>
      <c r="AP47" s="475"/>
      <c r="AQ47" s="475"/>
      <c r="AR47" s="477"/>
      <c r="AS47" s="145"/>
      <c r="AT47" s="106"/>
      <c r="AU47" s="474"/>
      <c r="AV47" s="475"/>
      <c r="AW47" s="475"/>
      <c r="AX47" s="477"/>
    </row>
    <row r="48" spans="1:50" s="25" customFormat="1" ht="10.5" customHeight="1">
      <c r="A48" s="461" t="s">
        <v>52</v>
      </c>
      <c r="B48" s="321"/>
      <c r="C48" s="322"/>
      <c r="D48" s="478" t="s">
        <v>123</v>
      </c>
      <c r="E48" s="479"/>
      <c r="F48" s="479"/>
      <c r="G48" s="479"/>
      <c r="H48" s="479"/>
      <c r="I48" s="479"/>
      <c r="J48" s="479"/>
      <c r="K48" s="479"/>
      <c r="L48" s="479"/>
      <c r="M48" s="479"/>
      <c r="N48" s="479"/>
      <c r="O48" s="479"/>
      <c r="P48" s="479"/>
      <c r="Q48" s="479"/>
      <c r="R48" s="479"/>
      <c r="S48" s="61"/>
      <c r="T48" s="86"/>
      <c r="U48" s="525" t="s">
        <v>112</v>
      </c>
      <c r="V48" s="150"/>
      <c r="W48" s="101"/>
      <c r="X48" s="93"/>
      <c r="Y48" s="90"/>
      <c r="Z48" s="86"/>
      <c r="AA48" s="99"/>
      <c r="AB48" s="461">
        <v>222</v>
      </c>
      <c r="AC48" s="321"/>
      <c r="AD48" s="335">
        <f t="shared" si="1"/>
        <v>130</v>
      </c>
      <c r="AE48" s="335"/>
      <c r="AF48" s="49">
        <v>92</v>
      </c>
      <c r="AG48" s="321">
        <v>56</v>
      </c>
      <c r="AH48" s="321"/>
      <c r="AI48" s="321"/>
      <c r="AJ48" s="322"/>
      <c r="AK48" s="461">
        <v>46</v>
      </c>
      <c r="AL48" s="321"/>
      <c r="AM48" s="321">
        <v>46</v>
      </c>
      <c r="AN48" s="322"/>
      <c r="AO48" s="474"/>
      <c r="AP48" s="475"/>
      <c r="AQ48" s="475"/>
      <c r="AR48" s="477"/>
      <c r="AS48" s="145"/>
      <c r="AT48" s="106"/>
      <c r="AU48" s="474"/>
      <c r="AV48" s="475"/>
      <c r="AW48" s="475"/>
      <c r="AX48" s="477"/>
    </row>
    <row r="49" spans="1:50" s="25" customFormat="1" ht="12" customHeight="1">
      <c r="A49" s="461" t="s">
        <v>53</v>
      </c>
      <c r="B49" s="321"/>
      <c r="C49" s="322"/>
      <c r="D49" s="524" t="s">
        <v>124</v>
      </c>
      <c r="E49" s="524"/>
      <c r="F49" s="524"/>
      <c r="G49" s="524"/>
      <c r="H49" s="524"/>
      <c r="I49" s="524"/>
      <c r="J49" s="524"/>
      <c r="K49" s="524"/>
      <c r="L49" s="524"/>
      <c r="M49" s="524"/>
      <c r="N49" s="524"/>
      <c r="O49" s="524"/>
      <c r="P49" s="524"/>
      <c r="Q49" s="524"/>
      <c r="R49" s="524"/>
      <c r="S49" s="61"/>
      <c r="T49" s="86"/>
      <c r="U49" s="526"/>
      <c r="V49" s="150"/>
      <c r="W49" s="238"/>
      <c r="X49" s="93"/>
      <c r="Y49" s="90"/>
      <c r="Z49" s="86"/>
      <c r="AA49" s="99"/>
      <c r="AB49" s="461">
        <v>54</v>
      </c>
      <c r="AC49" s="321"/>
      <c r="AD49" s="335">
        <f t="shared" si="1"/>
        <v>32</v>
      </c>
      <c r="AE49" s="335"/>
      <c r="AF49" s="49">
        <v>22</v>
      </c>
      <c r="AG49" s="321">
        <v>12</v>
      </c>
      <c r="AH49" s="321"/>
      <c r="AI49" s="321"/>
      <c r="AJ49" s="322"/>
      <c r="AK49" s="461"/>
      <c r="AL49" s="321"/>
      <c r="AM49" s="321">
        <v>22</v>
      </c>
      <c r="AN49" s="322"/>
      <c r="AO49" s="474"/>
      <c r="AP49" s="475"/>
      <c r="AQ49" s="475"/>
      <c r="AR49" s="477"/>
      <c r="AS49" s="145"/>
      <c r="AT49" s="106"/>
      <c r="AU49" s="474"/>
      <c r="AV49" s="475"/>
      <c r="AW49" s="475"/>
      <c r="AX49" s="477"/>
    </row>
    <row r="50" spans="1:50" s="25" customFormat="1" ht="19.5" customHeight="1">
      <c r="A50" s="461" t="s">
        <v>54</v>
      </c>
      <c r="B50" s="321"/>
      <c r="C50" s="322"/>
      <c r="D50" s="524" t="s">
        <v>125</v>
      </c>
      <c r="E50" s="524"/>
      <c r="F50" s="524"/>
      <c r="G50" s="524"/>
      <c r="H50" s="524"/>
      <c r="I50" s="524"/>
      <c r="J50" s="524"/>
      <c r="K50" s="524"/>
      <c r="L50" s="524"/>
      <c r="M50" s="524"/>
      <c r="N50" s="524"/>
      <c r="O50" s="524"/>
      <c r="P50" s="524"/>
      <c r="Q50" s="524"/>
      <c r="R50" s="524"/>
      <c r="S50" s="61"/>
      <c r="T50" s="86" t="s">
        <v>110</v>
      </c>
      <c r="U50" s="151"/>
      <c r="V50" s="150"/>
      <c r="W50" s="151"/>
      <c r="X50" s="93"/>
      <c r="Y50" s="90"/>
      <c r="Z50" s="150"/>
      <c r="AA50" s="99"/>
      <c r="AB50" s="461">
        <v>54</v>
      </c>
      <c r="AC50" s="321"/>
      <c r="AD50" s="335">
        <f t="shared" si="1"/>
        <v>32</v>
      </c>
      <c r="AE50" s="335"/>
      <c r="AF50" s="49">
        <v>22</v>
      </c>
      <c r="AG50" s="321">
        <v>12</v>
      </c>
      <c r="AH50" s="321"/>
      <c r="AI50" s="321"/>
      <c r="AJ50" s="322"/>
      <c r="AK50" s="461">
        <v>22</v>
      </c>
      <c r="AL50" s="321"/>
      <c r="AM50" s="321"/>
      <c r="AN50" s="322"/>
      <c r="AO50" s="474"/>
      <c r="AP50" s="475"/>
      <c r="AQ50" s="475"/>
      <c r="AR50" s="477"/>
      <c r="AS50" s="145"/>
      <c r="AT50" s="106"/>
      <c r="AU50" s="474"/>
      <c r="AV50" s="475"/>
      <c r="AW50" s="475"/>
      <c r="AX50" s="477"/>
    </row>
    <row r="51" spans="1:50" s="25" customFormat="1" ht="12.75" customHeight="1">
      <c r="A51" s="461" t="s">
        <v>55</v>
      </c>
      <c r="B51" s="321"/>
      <c r="C51" s="322"/>
      <c r="D51" s="478" t="s">
        <v>126</v>
      </c>
      <c r="E51" s="479"/>
      <c r="F51" s="479"/>
      <c r="G51" s="479"/>
      <c r="H51" s="479"/>
      <c r="I51" s="479"/>
      <c r="J51" s="479"/>
      <c r="K51" s="479"/>
      <c r="L51" s="479"/>
      <c r="M51" s="479"/>
      <c r="N51" s="479"/>
      <c r="O51" s="479"/>
      <c r="P51" s="479"/>
      <c r="Q51" s="479"/>
      <c r="R51" s="479"/>
      <c r="S51" s="61"/>
      <c r="T51" s="239"/>
      <c r="U51" s="122"/>
      <c r="V51" s="203" t="s">
        <v>110</v>
      </c>
      <c r="W51" s="139"/>
      <c r="X51" s="93"/>
      <c r="Y51" s="90"/>
      <c r="Z51" s="86"/>
      <c r="AA51" s="99"/>
      <c r="AB51" s="329">
        <v>90</v>
      </c>
      <c r="AC51" s="330"/>
      <c r="AD51" s="335">
        <f t="shared" si="1"/>
        <v>52</v>
      </c>
      <c r="AE51" s="335"/>
      <c r="AF51" s="49">
        <v>38</v>
      </c>
      <c r="AG51" s="321">
        <v>14</v>
      </c>
      <c r="AH51" s="321"/>
      <c r="AI51" s="330"/>
      <c r="AJ51" s="331"/>
      <c r="AK51" s="461"/>
      <c r="AL51" s="321"/>
      <c r="AM51" s="330"/>
      <c r="AN51" s="331"/>
      <c r="AO51" s="500">
        <v>38</v>
      </c>
      <c r="AP51" s="501"/>
      <c r="AQ51" s="501"/>
      <c r="AR51" s="502"/>
      <c r="AS51" s="147"/>
      <c r="AT51" s="107"/>
      <c r="AU51" s="500"/>
      <c r="AV51" s="501"/>
      <c r="AW51" s="475"/>
      <c r="AX51" s="477"/>
    </row>
    <row r="52" spans="1:50" s="25" customFormat="1" ht="12.75" customHeight="1">
      <c r="A52" s="461" t="s">
        <v>56</v>
      </c>
      <c r="B52" s="321"/>
      <c r="C52" s="322"/>
      <c r="D52" s="478" t="s">
        <v>127</v>
      </c>
      <c r="E52" s="479"/>
      <c r="F52" s="479"/>
      <c r="G52" s="479"/>
      <c r="H52" s="479"/>
      <c r="I52" s="479"/>
      <c r="J52" s="479"/>
      <c r="K52" s="479"/>
      <c r="L52" s="479"/>
      <c r="M52" s="479"/>
      <c r="N52" s="479"/>
      <c r="O52" s="479"/>
      <c r="P52" s="479"/>
      <c r="Q52" s="479"/>
      <c r="R52" s="479"/>
      <c r="S52" s="61"/>
      <c r="T52" s="237"/>
      <c r="U52" s="122"/>
      <c r="V52" s="278"/>
      <c r="W52" s="279" t="s">
        <v>110</v>
      </c>
      <c r="X52" s="150"/>
      <c r="Y52" s="90"/>
      <c r="Z52" s="86"/>
      <c r="AA52" s="99"/>
      <c r="AB52" s="329">
        <v>108</v>
      </c>
      <c r="AC52" s="330"/>
      <c r="AD52" s="335">
        <f t="shared" si="1"/>
        <v>64</v>
      </c>
      <c r="AE52" s="335"/>
      <c r="AF52" s="49">
        <v>44</v>
      </c>
      <c r="AG52" s="330">
        <v>20</v>
      </c>
      <c r="AH52" s="330"/>
      <c r="AI52" s="321"/>
      <c r="AJ52" s="322"/>
      <c r="AK52" s="461"/>
      <c r="AL52" s="321"/>
      <c r="AM52" s="330"/>
      <c r="AN52" s="331"/>
      <c r="AO52" s="500">
        <v>44</v>
      </c>
      <c r="AP52" s="501"/>
      <c r="AQ52" s="501"/>
      <c r="AR52" s="502"/>
      <c r="AS52" s="147"/>
      <c r="AT52" s="107"/>
      <c r="AU52" s="474"/>
      <c r="AV52" s="475"/>
      <c r="AW52" s="475"/>
      <c r="AX52" s="477"/>
    </row>
    <row r="53" spans="1:50" s="25" customFormat="1" ht="13.5" customHeight="1">
      <c r="A53" s="461" t="s">
        <v>79</v>
      </c>
      <c r="B53" s="321"/>
      <c r="C53" s="322"/>
      <c r="D53" s="478" t="s">
        <v>128</v>
      </c>
      <c r="E53" s="479"/>
      <c r="F53" s="479"/>
      <c r="G53" s="479"/>
      <c r="H53" s="479"/>
      <c r="I53" s="479"/>
      <c r="J53" s="479"/>
      <c r="K53" s="479"/>
      <c r="L53" s="479"/>
      <c r="M53" s="479"/>
      <c r="N53" s="479"/>
      <c r="O53" s="479"/>
      <c r="P53" s="479"/>
      <c r="Q53" s="479"/>
      <c r="R53" s="479"/>
      <c r="S53" s="61"/>
      <c r="T53" s="237"/>
      <c r="U53" s="122"/>
      <c r="V53" s="239"/>
      <c r="W53" s="168" t="s">
        <v>112</v>
      </c>
      <c r="X53" s="87"/>
      <c r="Y53" s="90"/>
      <c r="Z53" s="86"/>
      <c r="AA53" s="99"/>
      <c r="AB53" s="329">
        <v>120</v>
      </c>
      <c r="AC53" s="330"/>
      <c r="AD53" s="335">
        <f t="shared" si="1"/>
        <v>70</v>
      </c>
      <c r="AE53" s="335"/>
      <c r="AF53" s="49">
        <v>50</v>
      </c>
      <c r="AG53" s="330">
        <v>28</v>
      </c>
      <c r="AH53" s="330"/>
      <c r="AI53" s="321"/>
      <c r="AJ53" s="322"/>
      <c r="AK53" s="461"/>
      <c r="AL53" s="321"/>
      <c r="AM53" s="330"/>
      <c r="AN53" s="331"/>
      <c r="AO53" s="500">
        <v>24</v>
      </c>
      <c r="AP53" s="501"/>
      <c r="AQ53" s="501">
        <v>26</v>
      </c>
      <c r="AR53" s="502"/>
      <c r="AS53" s="147"/>
      <c r="AT53" s="107"/>
      <c r="AU53" s="474"/>
      <c r="AV53" s="475"/>
      <c r="AW53" s="475"/>
      <c r="AX53" s="477"/>
    </row>
    <row r="54" spans="1:50" s="25" customFormat="1" ht="12" customHeight="1">
      <c r="A54" s="311" t="s">
        <v>80</v>
      </c>
      <c r="B54" s="302"/>
      <c r="C54" s="303"/>
      <c r="D54" s="524" t="s">
        <v>130</v>
      </c>
      <c r="E54" s="524"/>
      <c r="F54" s="524"/>
      <c r="G54" s="524"/>
      <c r="H54" s="524"/>
      <c r="I54" s="524"/>
      <c r="J54" s="524"/>
      <c r="K54" s="524"/>
      <c r="L54" s="524"/>
      <c r="M54" s="524"/>
      <c r="N54" s="524"/>
      <c r="O54" s="524"/>
      <c r="P54" s="524"/>
      <c r="Q54" s="524"/>
      <c r="R54" s="524"/>
      <c r="S54" s="81"/>
      <c r="T54" s="150"/>
      <c r="U54" s="151"/>
      <c r="V54" s="150"/>
      <c r="W54" s="151"/>
      <c r="X54" s="249"/>
      <c r="Y54" s="151"/>
      <c r="Z54" s="150" t="s">
        <v>110</v>
      </c>
      <c r="AA54" s="102"/>
      <c r="AB54" s="311">
        <v>54</v>
      </c>
      <c r="AC54" s="302"/>
      <c r="AD54" s="335">
        <f t="shared" si="1"/>
        <v>28</v>
      </c>
      <c r="AE54" s="335"/>
      <c r="AF54" s="221">
        <v>26</v>
      </c>
      <c r="AG54" s="302">
        <v>12</v>
      </c>
      <c r="AH54" s="302"/>
      <c r="AI54" s="302"/>
      <c r="AJ54" s="303"/>
      <c r="AK54" s="311"/>
      <c r="AL54" s="302"/>
      <c r="AM54" s="330"/>
      <c r="AN54" s="331"/>
      <c r="AO54" s="500"/>
      <c r="AP54" s="501"/>
      <c r="AQ54" s="501"/>
      <c r="AR54" s="502"/>
      <c r="AS54" s="147"/>
      <c r="AT54" s="107"/>
      <c r="AU54" s="296">
        <v>26</v>
      </c>
      <c r="AV54" s="285"/>
      <c r="AW54" s="285"/>
      <c r="AX54" s="286"/>
    </row>
    <row r="55" spans="1:50" s="25" customFormat="1" ht="13.5" customHeight="1">
      <c r="A55" s="311" t="s">
        <v>81</v>
      </c>
      <c r="B55" s="302"/>
      <c r="C55" s="303"/>
      <c r="D55" s="524" t="s">
        <v>163</v>
      </c>
      <c r="E55" s="524"/>
      <c r="F55" s="524"/>
      <c r="G55" s="524"/>
      <c r="H55" s="524"/>
      <c r="I55" s="524"/>
      <c r="J55" s="524"/>
      <c r="K55" s="524"/>
      <c r="L55" s="524"/>
      <c r="M55" s="524"/>
      <c r="N55" s="524"/>
      <c r="O55" s="524"/>
      <c r="P55" s="524"/>
      <c r="Q55" s="524"/>
      <c r="R55" s="524"/>
      <c r="S55" s="81"/>
      <c r="T55" s="150"/>
      <c r="U55" s="151"/>
      <c r="V55" s="150"/>
      <c r="W55" s="151" t="s">
        <v>110</v>
      </c>
      <c r="X55" s="93"/>
      <c r="Y55" s="151"/>
      <c r="Z55" s="150"/>
      <c r="AA55" s="122"/>
      <c r="AB55" s="311">
        <v>186</v>
      </c>
      <c r="AC55" s="302"/>
      <c r="AD55" s="335">
        <f t="shared" si="1"/>
        <v>110</v>
      </c>
      <c r="AE55" s="335"/>
      <c r="AF55" s="221">
        <v>76</v>
      </c>
      <c r="AG55" s="302">
        <v>28</v>
      </c>
      <c r="AH55" s="302"/>
      <c r="AI55" s="302"/>
      <c r="AJ55" s="303"/>
      <c r="AK55" s="311"/>
      <c r="AL55" s="302"/>
      <c r="AM55" s="330"/>
      <c r="AN55" s="331"/>
      <c r="AO55" s="500">
        <v>34</v>
      </c>
      <c r="AP55" s="501"/>
      <c r="AQ55" s="501">
        <v>42</v>
      </c>
      <c r="AR55" s="502"/>
      <c r="AS55" s="147"/>
      <c r="AT55" s="107"/>
      <c r="AU55" s="296"/>
      <c r="AV55" s="285"/>
      <c r="AW55" s="285"/>
      <c r="AX55" s="286"/>
    </row>
    <row r="56" spans="1:50" s="25" customFormat="1" ht="14.25" customHeight="1">
      <c r="A56" s="311" t="s">
        <v>129</v>
      </c>
      <c r="B56" s="302"/>
      <c r="C56" s="303"/>
      <c r="D56" s="524" t="s">
        <v>178</v>
      </c>
      <c r="E56" s="524"/>
      <c r="F56" s="524"/>
      <c r="G56" s="524"/>
      <c r="H56" s="524"/>
      <c r="I56" s="524"/>
      <c r="J56" s="524"/>
      <c r="K56" s="524"/>
      <c r="L56" s="524"/>
      <c r="M56" s="524"/>
      <c r="N56" s="524"/>
      <c r="O56" s="524"/>
      <c r="P56" s="524"/>
      <c r="Q56" s="524"/>
      <c r="R56" s="524"/>
      <c r="S56" s="81"/>
      <c r="T56" s="150"/>
      <c r="U56" s="151"/>
      <c r="V56" s="150"/>
      <c r="W56" s="151"/>
      <c r="X56" s="89"/>
      <c r="Y56" s="90"/>
      <c r="Z56" s="86" t="s">
        <v>110</v>
      </c>
      <c r="AA56" s="122"/>
      <c r="AB56" s="311">
        <v>54</v>
      </c>
      <c r="AC56" s="302"/>
      <c r="AD56" s="335">
        <f t="shared" si="1"/>
        <v>28</v>
      </c>
      <c r="AE56" s="335"/>
      <c r="AF56" s="221">
        <v>26</v>
      </c>
      <c r="AG56" s="302">
        <v>8</v>
      </c>
      <c r="AH56" s="302"/>
      <c r="AI56" s="302"/>
      <c r="AJ56" s="303"/>
      <c r="AK56" s="311"/>
      <c r="AL56" s="302"/>
      <c r="AM56" s="330"/>
      <c r="AN56" s="331"/>
      <c r="AO56" s="500"/>
      <c r="AP56" s="501"/>
      <c r="AQ56" s="501"/>
      <c r="AR56" s="502"/>
      <c r="AS56" s="147"/>
      <c r="AT56" s="107"/>
      <c r="AU56" s="296">
        <v>26</v>
      </c>
      <c r="AV56" s="285"/>
      <c r="AW56" s="285"/>
      <c r="AX56" s="286"/>
    </row>
    <row r="57" spans="1:50" s="25" customFormat="1" ht="13.5" customHeight="1">
      <c r="A57" s="329" t="s">
        <v>131</v>
      </c>
      <c r="B57" s="330"/>
      <c r="C57" s="331"/>
      <c r="D57" s="524" t="s">
        <v>22</v>
      </c>
      <c r="E57" s="524"/>
      <c r="F57" s="524"/>
      <c r="G57" s="524"/>
      <c r="H57" s="524"/>
      <c r="I57" s="524"/>
      <c r="J57" s="524"/>
      <c r="K57" s="524"/>
      <c r="L57" s="524"/>
      <c r="M57" s="524"/>
      <c r="N57" s="524"/>
      <c r="O57" s="524"/>
      <c r="P57" s="524"/>
      <c r="Q57" s="524"/>
      <c r="R57" s="524"/>
      <c r="S57" s="81"/>
      <c r="T57" s="150"/>
      <c r="U57" s="151"/>
      <c r="V57" s="150"/>
      <c r="W57" s="151"/>
      <c r="X57" s="89"/>
      <c r="Y57" s="90"/>
      <c r="Z57" s="86" t="s">
        <v>110</v>
      </c>
      <c r="AA57" s="122"/>
      <c r="AB57" s="311">
        <v>102</v>
      </c>
      <c r="AC57" s="302"/>
      <c r="AD57" s="335">
        <f t="shared" si="1"/>
        <v>58</v>
      </c>
      <c r="AE57" s="335"/>
      <c r="AF57" s="221">
        <v>44</v>
      </c>
      <c r="AG57" s="302">
        <v>34</v>
      </c>
      <c r="AH57" s="302"/>
      <c r="AI57" s="302"/>
      <c r="AJ57" s="303"/>
      <c r="AK57" s="311"/>
      <c r="AL57" s="302"/>
      <c r="AM57" s="330"/>
      <c r="AN57" s="331"/>
      <c r="AO57" s="500"/>
      <c r="AP57" s="501"/>
      <c r="AQ57" s="501"/>
      <c r="AR57" s="502"/>
      <c r="AS57" s="147"/>
      <c r="AT57" s="107"/>
      <c r="AU57" s="296">
        <v>44</v>
      </c>
      <c r="AV57" s="285"/>
      <c r="AW57" s="285"/>
      <c r="AX57" s="286"/>
    </row>
    <row r="58" spans="1:50" s="25" customFormat="1" ht="13.5" customHeight="1">
      <c r="A58" s="329" t="s">
        <v>132</v>
      </c>
      <c r="B58" s="330"/>
      <c r="C58" s="331"/>
      <c r="D58" s="536" t="s">
        <v>136</v>
      </c>
      <c r="E58" s="536"/>
      <c r="F58" s="536"/>
      <c r="G58" s="536"/>
      <c r="H58" s="536"/>
      <c r="I58" s="536"/>
      <c r="J58" s="536"/>
      <c r="K58" s="536"/>
      <c r="L58" s="536"/>
      <c r="M58" s="536"/>
      <c r="N58" s="536"/>
      <c r="O58" s="536"/>
      <c r="P58" s="536"/>
      <c r="Q58" s="536"/>
      <c r="R58" s="536"/>
      <c r="S58" s="81"/>
      <c r="T58" s="150"/>
      <c r="U58" s="151"/>
      <c r="V58" s="150"/>
      <c r="W58" s="151"/>
      <c r="X58" s="251"/>
      <c r="Y58" s="260" t="s">
        <v>110</v>
      </c>
      <c r="Z58" s="239"/>
      <c r="AA58" s="122"/>
      <c r="AB58" s="311">
        <v>74</v>
      </c>
      <c r="AC58" s="302"/>
      <c r="AD58" s="335">
        <f t="shared" si="1"/>
        <v>34</v>
      </c>
      <c r="AE58" s="335"/>
      <c r="AF58" s="221">
        <v>40</v>
      </c>
      <c r="AG58" s="302">
        <v>22</v>
      </c>
      <c r="AH58" s="302"/>
      <c r="AI58" s="302"/>
      <c r="AJ58" s="303"/>
      <c r="AK58" s="311"/>
      <c r="AL58" s="302"/>
      <c r="AM58" s="302"/>
      <c r="AN58" s="303"/>
      <c r="AO58" s="296"/>
      <c r="AP58" s="285"/>
      <c r="AQ58" s="285"/>
      <c r="AR58" s="286"/>
      <c r="AS58" s="224">
        <v>16</v>
      </c>
      <c r="AT58" s="213">
        <v>24</v>
      </c>
      <c r="AU58" s="296"/>
      <c r="AV58" s="285"/>
      <c r="AW58" s="285"/>
      <c r="AX58" s="286"/>
    </row>
    <row r="59" spans="1:50" s="25" customFormat="1" ht="20.25" customHeight="1">
      <c r="A59" s="329" t="s">
        <v>133</v>
      </c>
      <c r="B59" s="330"/>
      <c r="C59" s="331"/>
      <c r="D59" s="536" t="s">
        <v>164</v>
      </c>
      <c r="E59" s="536"/>
      <c r="F59" s="536"/>
      <c r="G59" s="536"/>
      <c r="H59" s="536"/>
      <c r="I59" s="536"/>
      <c r="J59" s="536"/>
      <c r="K59" s="536"/>
      <c r="L59" s="536"/>
      <c r="M59" s="536"/>
      <c r="N59" s="536"/>
      <c r="O59" s="536"/>
      <c r="P59" s="536"/>
      <c r="Q59" s="536"/>
      <c r="R59" s="536"/>
      <c r="S59" s="81"/>
      <c r="T59" s="150"/>
      <c r="U59" s="151"/>
      <c r="V59" s="150"/>
      <c r="W59" s="151"/>
      <c r="X59" s="249"/>
      <c r="Y59" s="101"/>
      <c r="Z59" s="259" t="s">
        <v>111</v>
      </c>
      <c r="AA59" s="122"/>
      <c r="AB59" s="530">
        <v>51</v>
      </c>
      <c r="AC59" s="320"/>
      <c r="AD59" s="537">
        <f t="shared" si="1"/>
        <v>25</v>
      </c>
      <c r="AE59" s="537"/>
      <c r="AF59" s="275">
        <v>26</v>
      </c>
      <c r="AG59" s="320">
        <v>0</v>
      </c>
      <c r="AH59" s="320"/>
      <c r="AI59" s="320"/>
      <c r="AJ59" s="529"/>
      <c r="AK59" s="530"/>
      <c r="AL59" s="320"/>
      <c r="AM59" s="320"/>
      <c r="AN59" s="529"/>
      <c r="AO59" s="531"/>
      <c r="AP59" s="527"/>
      <c r="AQ59" s="527"/>
      <c r="AR59" s="528"/>
      <c r="AS59" s="276"/>
      <c r="AT59" s="277"/>
      <c r="AU59" s="531">
        <v>26</v>
      </c>
      <c r="AV59" s="527"/>
      <c r="AW59" s="527"/>
      <c r="AX59" s="528"/>
    </row>
    <row r="60" spans="1:50" s="25" customFormat="1" ht="10.5" customHeight="1">
      <c r="A60" s="701" t="s">
        <v>134</v>
      </c>
      <c r="B60" s="702"/>
      <c r="C60" s="703"/>
      <c r="D60" s="740" t="s">
        <v>201</v>
      </c>
      <c r="E60" s="536"/>
      <c r="F60" s="536"/>
      <c r="G60" s="536"/>
      <c r="H60" s="536"/>
      <c r="I60" s="536"/>
      <c r="J60" s="536"/>
      <c r="K60" s="536"/>
      <c r="L60" s="536"/>
      <c r="M60" s="536"/>
      <c r="N60" s="536"/>
      <c r="O60" s="536"/>
      <c r="P60" s="536"/>
      <c r="Q60" s="536"/>
      <c r="R60" s="741"/>
      <c r="S60" s="81"/>
      <c r="T60" s="150"/>
      <c r="U60" s="151"/>
      <c r="V60" s="150"/>
      <c r="W60" s="90"/>
      <c r="X60" s="93"/>
      <c r="Y60" s="151"/>
      <c r="Z60" s="150" t="s">
        <v>111</v>
      </c>
      <c r="AA60" s="122"/>
      <c r="AB60" s="311">
        <v>48</v>
      </c>
      <c r="AC60" s="302"/>
      <c r="AD60" s="335">
        <f t="shared" si="1"/>
        <v>26</v>
      </c>
      <c r="AE60" s="335"/>
      <c r="AF60" s="240">
        <v>22</v>
      </c>
      <c r="AG60" s="554">
        <v>12</v>
      </c>
      <c r="AH60" s="334"/>
      <c r="AI60" s="554"/>
      <c r="AJ60" s="595"/>
      <c r="AK60" s="333"/>
      <c r="AL60" s="334"/>
      <c r="AM60" s="554"/>
      <c r="AN60" s="595"/>
      <c r="AO60" s="496"/>
      <c r="AP60" s="497"/>
      <c r="AQ60" s="484"/>
      <c r="AR60" s="485"/>
      <c r="AS60" s="224"/>
      <c r="AT60" s="213"/>
      <c r="AU60" s="496">
        <v>22</v>
      </c>
      <c r="AV60" s="497"/>
      <c r="AW60" s="484"/>
      <c r="AX60" s="485"/>
    </row>
    <row r="61" spans="1:50" s="24" customFormat="1" ht="17.25" customHeight="1" thickBot="1">
      <c r="A61" s="482" t="s">
        <v>43</v>
      </c>
      <c r="B61" s="483"/>
      <c r="C61" s="488"/>
      <c r="D61" s="549" t="s">
        <v>44</v>
      </c>
      <c r="E61" s="550"/>
      <c r="F61" s="550"/>
      <c r="G61" s="550"/>
      <c r="H61" s="550"/>
      <c r="I61" s="550"/>
      <c r="J61" s="550"/>
      <c r="K61" s="550"/>
      <c r="L61" s="550"/>
      <c r="M61" s="550"/>
      <c r="N61" s="550"/>
      <c r="O61" s="550"/>
      <c r="P61" s="550"/>
      <c r="Q61" s="550"/>
      <c r="R61" s="550"/>
      <c r="S61" s="135">
        <v>4</v>
      </c>
      <c r="T61" s="135" t="s">
        <v>160</v>
      </c>
      <c r="U61" s="135" t="s">
        <v>228</v>
      </c>
      <c r="V61" s="127">
        <v>0</v>
      </c>
      <c r="W61" s="135" t="s">
        <v>228</v>
      </c>
      <c r="X61" s="135" t="s">
        <v>160</v>
      </c>
      <c r="Y61" s="135" t="s">
        <v>176</v>
      </c>
      <c r="Z61" s="135" t="s">
        <v>176</v>
      </c>
      <c r="AA61" s="135" t="s">
        <v>227</v>
      </c>
      <c r="AB61" s="551">
        <f>AB62+AB70+AB85+AB89</f>
        <v>2219</v>
      </c>
      <c r="AC61" s="535"/>
      <c r="AD61" s="532">
        <f t="shared" si="1"/>
        <v>1219</v>
      </c>
      <c r="AE61" s="533"/>
      <c r="AF61" s="227">
        <f>AF62+AF70+AF85+AF89</f>
        <v>1000</v>
      </c>
      <c r="AG61" s="534">
        <f>AG62+AG70+AG85+AG89</f>
        <v>632</v>
      </c>
      <c r="AH61" s="535"/>
      <c r="AI61" s="504">
        <v>20</v>
      </c>
      <c r="AJ61" s="488"/>
      <c r="AK61" s="482">
        <f>SUM(AK62+AK70+AK85+AK89)</f>
        <v>70</v>
      </c>
      <c r="AL61" s="483"/>
      <c r="AM61" s="482">
        <f>SUM(AM62+AM70+AM85+AM89)</f>
        <v>110</v>
      </c>
      <c r="AN61" s="483"/>
      <c r="AO61" s="482">
        <f>SUM(AO62+AO70+AO85+AO89)</f>
        <v>28</v>
      </c>
      <c r="AP61" s="483"/>
      <c r="AQ61" s="482">
        <f>SUM(AQ62+AQ70+AQ85+AQ89)</f>
        <v>224</v>
      </c>
      <c r="AR61" s="483"/>
      <c r="AS61" s="225">
        <f>AS62+AS70+AS85+AS89</f>
        <v>120</v>
      </c>
      <c r="AT61" s="225">
        <f>AT62+AT70+AT85+AT89</f>
        <v>256</v>
      </c>
      <c r="AU61" s="538">
        <f>SUM(AU62+AU70+AU85+AU89)</f>
        <v>72</v>
      </c>
      <c r="AV61" s="504"/>
      <c r="AW61" s="538">
        <f>SUM(AW62+AW70+AW85+AW89)</f>
        <v>120</v>
      </c>
      <c r="AX61" s="513"/>
    </row>
    <row r="62" spans="1:50" s="25" customFormat="1" ht="17.25" customHeight="1">
      <c r="A62" s="539" t="s">
        <v>45</v>
      </c>
      <c r="B62" s="540"/>
      <c r="C62" s="541"/>
      <c r="D62" s="542" t="s">
        <v>165</v>
      </c>
      <c r="E62" s="542"/>
      <c r="F62" s="542"/>
      <c r="G62" s="542"/>
      <c r="H62" s="542"/>
      <c r="I62" s="542"/>
      <c r="J62" s="542"/>
      <c r="K62" s="542"/>
      <c r="L62" s="542"/>
      <c r="M62" s="542"/>
      <c r="N62" s="542"/>
      <c r="O62" s="542"/>
      <c r="P62" s="542"/>
      <c r="Q62" s="542"/>
      <c r="R62" s="542"/>
      <c r="S62" s="307" t="s">
        <v>212</v>
      </c>
      <c r="T62" s="134">
        <v>0</v>
      </c>
      <c r="U62" s="98">
        <v>0</v>
      </c>
      <c r="V62" s="134">
        <v>0</v>
      </c>
      <c r="W62" s="98" t="s">
        <v>177</v>
      </c>
      <c r="X62" s="169">
        <v>0</v>
      </c>
      <c r="Y62" s="162">
        <v>0</v>
      </c>
      <c r="Z62" s="134">
        <v>0</v>
      </c>
      <c r="AA62" s="98">
        <v>0</v>
      </c>
      <c r="AB62" s="543">
        <f>SUM(AB63+AB67+AB68)</f>
        <v>270</v>
      </c>
      <c r="AC62" s="544"/>
      <c r="AD62" s="543">
        <f>SUM(AD63+AD67+AD68)</f>
        <v>158</v>
      </c>
      <c r="AE62" s="544"/>
      <c r="AF62" s="228">
        <f>SUM(AF63+AF67+AF68)</f>
        <v>112</v>
      </c>
      <c r="AG62" s="545">
        <f>SUM(AG63+AG67+AG68)</f>
        <v>48</v>
      </c>
      <c r="AH62" s="546"/>
      <c r="AI62" s="547"/>
      <c r="AJ62" s="548"/>
      <c r="AK62" s="552">
        <f>SUM(AK63:AL68)</f>
        <v>0</v>
      </c>
      <c r="AL62" s="547"/>
      <c r="AM62" s="552">
        <f>SUM(AM63:AN68)</f>
        <v>0</v>
      </c>
      <c r="AN62" s="547"/>
      <c r="AO62" s="299">
        <f>SUM(AO63:AP68)</f>
        <v>28</v>
      </c>
      <c r="AP62" s="300"/>
      <c r="AQ62" s="299">
        <f>SUM(AQ63+AQ67+AQ68)</f>
        <v>84</v>
      </c>
      <c r="AR62" s="300"/>
      <c r="AS62" s="188">
        <f>SUM(AS63:AS68)</f>
        <v>0</v>
      </c>
      <c r="AT62" s="235">
        <f>SUM(AT63:AT68)</f>
        <v>0</v>
      </c>
      <c r="AU62" s="299">
        <f>SUM(AU63:AV68)</f>
        <v>0</v>
      </c>
      <c r="AV62" s="300"/>
      <c r="AW62" s="299">
        <f>SUM(AW63:AX68)</f>
        <v>0</v>
      </c>
      <c r="AX62" s="553"/>
    </row>
    <row r="63" spans="1:50" s="25" customFormat="1" ht="10.5" customHeight="1">
      <c r="A63" s="311" t="s">
        <v>46</v>
      </c>
      <c r="B63" s="302"/>
      <c r="C63" s="303"/>
      <c r="D63" s="309" t="s">
        <v>166</v>
      </c>
      <c r="E63" s="310"/>
      <c r="F63" s="310"/>
      <c r="G63" s="310"/>
      <c r="H63" s="310"/>
      <c r="I63" s="310"/>
      <c r="J63" s="310"/>
      <c r="K63" s="310"/>
      <c r="L63" s="310"/>
      <c r="M63" s="310"/>
      <c r="N63" s="310"/>
      <c r="O63" s="310"/>
      <c r="P63" s="310"/>
      <c r="Q63" s="310"/>
      <c r="R63" s="310"/>
      <c r="S63" s="308"/>
      <c r="T63" s="150"/>
      <c r="U63" s="122"/>
      <c r="V63" s="250"/>
      <c r="W63" s="312" t="s">
        <v>256</v>
      </c>
      <c r="X63" s="249"/>
      <c r="Y63" s="151"/>
      <c r="Z63" s="150"/>
      <c r="AA63" s="122"/>
      <c r="AB63" s="311">
        <v>165</v>
      </c>
      <c r="AC63" s="302"/>
      <c r="AD63" s="335">
        <f>SUM(AD64:AE66)</f>
        <v>97</v>
      </c>
      <c r="AE63" s="335"/>
      <c r="AF63" s="221">
        <f>SUM(AF64:AF66)</f>
        <v>68</v>
      </c>
      <c r="AG63" s="554">
        <f>SUM(AG64:AH66)</f>
        <v>36</v>
      </c>
      <c r="AH63" s="334"/>
      <c r="AI63" s="302"/>
      <c r="AJ63" s="303"/>
      <c r="AK63" s="311"/>
      <c r="AL63" s="302"/>
      <c r="AM63" s="302"/>
      <c r="AN63" s="303"/>
      <c r="AO63" s="296"/>
      <c r="AP63" s="285"/>
      <c r="AQ63" s="285">
        <f>SUM(AQ64:AR66)</f>
        <v>40</v>
      </c>
      <c r="AR63" s="286"/>
      <c r="AS63" s="224"/>
      <c r="AT63" s="213"/>
      <c r="AU63" s="296"/>
      <c r="AV63" s="285"/>
      <c r="AW63" s="285"/>
      <c r="AX63" s="286"/>
    </row>
    <row r="64" spans="1:50" s="25" customFormat="1" ht="16.5" customHeight="1">
      <c r="A64" s="290"/>
      <c r="B64" s="291"/>
      <c r="C64" s="292"/>
      <c r="D64" s="304" t="s">
        <v>204</v>
      </c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5"/>
      <c r="P64" s="305"/>
      <c r="Q64" s="305"/>
      <c r="R64" s="306"/>
      <c r="S64" s="308"/>
      <c r="T64" s="150"/>
      <c r="U64" s="122"/>
      <c r="V64" s="250"/>
      <c r="W64" s="313"/>
      <c r="X64" s="249"/>
      <c r="Y64" s="151"/>
      <c r="Z64" s="150"/>
      <c r="AA64" s="122"/>
      <c r="AB64" s="290">
        <v>69</v>
      </c>
      <c r="AC64" s="291"/>
      <c r="AD64" s="301">
        <f>SUM(AB64-AF64)</f>
        <v>41</v>
      </c>
      <c r="AE64" s="301"/>
      <c r="AF64" s="280">
        <v>28</v>
      </c>
      <c r="AG64" s="291">
        <v>12</v>
      </c>
      <c r="AH64" s="291"/>
      <c r="AI64" s="291"/>
      <c r="AJ64" s="292"/>
      <c r="AK64" s="290"/>
      <c r="AL64" s="291"/>
      <c r="AM64" s="291"/>
      <c r="AN64" s="292"/>
      <c r="AO64" s="293">
        <v>28</v>
      </c>
      <c r="AP64" s="287"/>
      <c r="AQ64" s="287"/>
      <c r="AR64" s="288"/>
      <c r="AS64" s="224"/>
      <c r="AT64" s="213"/>
      <c r="AU64" s="296"/>
      <c r="AV64" s="285"/>
      <c r="AW64" s="285"/>
      <c r="AX64" s="286"/>
    </row>
    <row r="65" spans="1:50" s="25" customFormat="1" ht="18" customHeight="1">
      <c r="A65" s="290"/>
      <c r="B65" s="291"/>
      <c r="C65" s="292"/>
      <c r="D65" s="304" t="s">
        <v>205</v>
      </c>
      <c r="E65" s="305"/>
      <c r="F65" s="305"/>
      <c r="G65" s="305"/>
      <c r="H65" s="305"/>
      <c r="I65" s="305"/>
      <c r="J65" s="305"/>
      <c r="K65" s="305"/>
      <c r="L65" s="305"/>
      <c r="M65" s="305"/>
      <c r="N65" s="305"/>
      <c r="O65" s="305"/>
      <c r="P65" s="305"/>
      <c r="Q65" s="305"/>
      <c r="R65" s="306"/>
      <c r="S65" s="308"/>
      <c r="T65" s="150"/>
      <c r="U65" s="122"/>
      <c r="V65" s="250"/>
      <c r="W65" s="313"/>
      <c r="X65" s="249"/>
      <c r="Y65" s="151"/>
      <c r="Z65" s="150"/>
      <c r="AA65" s="122"/>
      <c r="AB65" s="290">
        <v>48</v>
      </c>
      <c r="AC65" s="291"/>
      <c r="AD65" s="301">
        <f>SUM(AB65-AF65)</f>
        <v>28</v>
      </c>
      <c r="AE65" s="301"/>
      <c r="AF65" s="280">
        <v>20</v>
      </c>
      <c r="AG65" s="291">
        <v>12</v>
      </c>
      <c r="AH65" s="291"/>
      <c r="AI65" s="291"/>
      <c r="AJ65" s="292"/>
      <c r="AK65" s="290"/>
      <c r="AL65" s="291"/>
      <c r="AM65" s="291"/>
      <c r="AN65" s="292"/>
      <c r="AO65" s="293"/>
      <c r="AP65" s="287"/>
      <c r="AQ65" s="287">
        <v>20</v>
      </c>
      <c r="AR65" s="288"/>
      <c r="AS65" s="224"/>
      <c r="AT65" s="213"/>
      <c r="AU65" s="296"/>
      <c r="AV65" s="285"/>
      <c r="AW65" s="285"/>
      <c r="AX65" s="286"/>
    </row>
    <row r="66" spans="1:50" s="25" customFormat="1" ht="16.5" customHeight="1">
      <c r="A66" s="290"/>
      <c r="B66" s="291"/>
      <c r="C66" s="292"/>
      <c r="D66" s="304" t="s">
        <v>206</v>
      </c>
      <c r="E66" s="305"/>
      <c r="F66" s="305"/>
      <c r="G66" s="305"/>
      <c r="H66" s="305"/>
      <c r="I66" s="305"/>
      <c r="J66" s="305"/>
      <c r="K66" s="305"/>
      <c r="L66" s="305"/>
      <c r="M66" s="305"/>
      <c r="N66" s="305"/>
      <c r="O66" s="305"/>
      <c r="P66" s="305"/>
      <c r="Q66" s="305"/>
      <c r="R66" s="306"/>
      <c r="S66" s="308"/>
      <c r="T66" s="150"/>
      <c r="U66" s="122"/>
      <c r="V66" s="250"/>
      <c r="W66" s="313"/>
      <c r="X66" s="249"/>
      <c r="Y66" s="151"/>
      <c r="Z66" s="150"/>
      <c r="AA66" s="122"/>
      <c r="AB66" s="290">
        <v>48</v>
      </c>
      <c r="AC66" s="291"/>
      <c r="AD66" s="301">
        <f>SUM(AB66-AF66)</f>
        <v>28</v>
      </c>
      <c r="AE66" s="301"/>
      <c r="AF66" s="280">
        <v>20</v>
      </c>
      <c r="AG66" s="291">
        <v>12</v>
      </c>
      <c r="AH66" s="291"/>
      <c r="AI66" s="291"/>
      <c r="AJ66" s="292"/>
      <c r="AK66" s="290"/>
      <c r="AL66" s="291"/>
      <c r="AM66" s="291"/>
      <c r="AN66" s="292"/>
      <c r="AO66" s="293"/>
      <c r="AP66" s="287"/>
      <c r="AQ66" s="287">
        <v>20</v>
      </c>
      <c r="AR66" s="288"/>
      <c r="AS66" s="224"/>
      <c r="AT66" s="213"/>
      <c r="AU66" s="296"/>
      <c r="AV66" s="285"/>
      <c r="AW66" s="285"/>
      <c r="AX66" s="286"/>
    </row>
    <row r="67" spans="1:50" s="25" customFormat="1" ht="10.5" customHeight="1">
      <c r="A67" s="311" t="s">
        <v>47</v>
      </c>
      <c r="B67" s="302"/>
      <c r="C67" s="303"/>
      <c r="D67" s="309" t="s">
        <v>167</v>
      </c>
      <c r="E67" s="310"/>
      <c r="F67" s="310"/>
      <c r="G67" s="310"/>
      <c r="H67" s="310"/>
      <c r="I67" s="310"/>
      <c r="J67" s="310"/>
      <c r="K67" s="310"/>
      <c r="L67" s="310"/>
      <c r="M67" s="310"/>
      <c r="N67" s="310"/>
      <c r="O67" s="310"/>
      <c r="P67" s="310"/>
      <c r="Q67" s="310"/>
      <c r="R67" s="310"/>
      <c r="S67" s="308"/>
      <c r="T67" s="150"/>
      <c r="U67" s="122"/>
      <c r="V67" s="250"/>
      <c r="W67" s="313"/>
      <c r="X67" s="249"/>
      <c r="Y67" s="151"/>
      <c r="Z67" s="150"/>
      <c r="AA67" s="122"/>
      <c r="AB67" s="311">
        <v>54</v>
      </c>
      <c r="AC67" s="302"/>
      <c r="AD67" s="335">
        <f>SUM(AB67-AF67)</f>
        <v>32</v>
      </c>
      <c r="AE67" s="335"/>
      <c r="AF67" s="221">
        <v>22</v>
      </c>
      <c r="AG67" s="302">
        <v>0</v>
      </c>
      <c r="AH67" s="302"/>
      <c r="AI67" s="302"/>
      <c r="AJ67" s="303"/>
      <c r="AK67" s="311"/>
      <c r="AL67" s="302"/>
      <c r="AM67" s="302"/>
      <c r="AN67" s="303"/>
      <c r="AO67" s="296"/>
      <c r="AP67" s="285"/>
      <c r="AQ67" s="285">
        <v>22</v>
      </c>
      <c r="AR67" s="286"/>
      <c r="AS67" s="224"/>
      <c r="AT67" s="213"/>
      <c r="AU67" s="296"/>
      <c r="AV67" s="285"/>
      <c r="AW67" s="285"/>
      <c r="AX67" s="286"/>
    </row>
    <row r="68" spans="1:50" s="25" customFormat="1" ht="18.75" customHeight="1">
      <c r="A68" s="311" t="s">
        <v>82</v>
      </c>
      <c r="B68" s="302"/>
      <c r="C68" s="303"/>
      <c r="D68" s="309" t="s">
        <v>168</v>
      </c>
      <c r="E68" s="310"/>
      <c r="F68" s="310"/>
      <c r="G68" s="310"/>
      <c r="H68" s="310"/>
      <c r="I68" s="310"/>
      <c r="J68" s="310"/>
      <c r="K68" s="310"/>
      <c r="L68" s="310"/>
      <c r="M68" s="310"/>
      <c r="N68" s="310"/>
      <c r="O68" s="310"/>
      <c r="P68" s="310"/>
      <c r="Q68" s="310"/>
      <c r="R68" s="310"/>
      <c r="S68" s="308"/>
      <c r="T68" s="150"/>
      <c r="U68" s="122"/>
      <c r="V68" s="250"/>
      <c r="W68" s="314"/>
      <c r="X68" s="248"/>
      <c r="Y68" s="151"/>
      <c r="Z68" s="150"/>
      <c r="AA68" s="122"/>
      <c r="AB68" s="311">
        <v>51</v>
      </c>
      <c r="AC68" s="302"/>
      <c r="AD68" s="335">
        <f>SUM(AB68-AF68)</f>
        <v>29</v>
      </c>
      <c r="AE68" s="335"/>
      <c r="AF68" s="221">
        <v>22</v>
      </c>
      <c r="AG68" s="302">
        <v>12</v>
      </c>
      <c r="AH68" s="302"/>
      <c r="AI68" s="302"/>
      <c r="AJ68" s="303"/>
      <c r="AK68" s="311"/>
      <c r="AL68" s="302"/>
      <c r="AM68" s="302"/>
      <c r="AN68" s="303"/>
      <c r="AO68" s="296"/>
      <c r="AP68" s="285"/>
      <c r="AQ68" s="285">
        <v>22</v>
      </c>
      <c r="AR68" s="286"/>
      <c r="AS68" s="224"/>
      <c r="AT68" s="213"/>
      <c r="AU68" s="296"/>
      <c r="AV68" s="285"/>
      <c r="AW68" s="285"/>
      <c r="AX68" s="286"/>
    </row>
    <row r="69" spans="1:50" s="25" customFormat="1" ht="24.75" customHeight="1" thickBot="1">
      <c r="A69" s="281" t="s">
        <v>238</v>
      </c>
      <c r="B69" s="282"/>
      <c r="C69" s="295"/>
      <c r="D69" s="568" t="s">
        <v>241</v>
      </c>
      <c r="E69" s="569"/>
      <c r="F69" s="569"/>
      <c r="G69" s="569"/>
      <c r="H69" s="569"/>
      <c r="I69" s="569"/>
      <c r="J69" s="569"/>
      <c r="K69" s="569"/>
      <c r="L69" s="569"/>
      <c r="M69" s="569"/>
      <c r="N69" s="569"/>
      <c r="O69" s="569"/>
      <c r="P69" s="569"/>
      <c r="Q69" s="569"/>
      <c r="R69" s="570"/>
      <c r="S69" s="308"/>
      <c r="T69" s="96"/>
      <c r="U69" s="95"/>
      <c r="V69" s="96"/>
      <c r="W69" s="258" t="s">
        <v>110</v>
      </c>
      <c r="X69" s="170"/>
      <c r="Y69" s="95"/>
      <c r="Z69" s="96"/>
      <c r="AA69" s="114"/>
      <c r="AB69" s="281">
        <v>32</v>
      </c>
      <c r="AC69" s="282"/>
      <c r="AD69" s="563">
        <v>0</v>
      </c>
      <c r="AE69" s="563"/>
      <c r="AF69" s="232">
        <v>0</v>
      </c>
      <c r="AG69" s="561">
        <v>32</v>
      </c>
      <c r="AH69" s="294"/>
      <c r="AI69" s="561"/>
      <c r="AJ69" s="562"/>
      <c r="AK69" s="281"/>
      <c r="AL69" s="282"/>
      <c r="AM69" s="294"/>
      <c r="AN69" s="295"/>
      <c r="AO69" s="289"/>
      <c r="AP69" s="283"/>
      <c r="AQ69" s="283">
        <v>32</v>
      </c>
      <c r="AR69" s="284"/>
      <c r="AS69" s="247"/>
      <c r="AT69" s="210"/>
      <c r="AU69" s="739"/>
      <c r="AV69" s="566"/>
      <c r="AW69" s="566"/>
      <c r="AX69" s="567"/>
    </row>
    <row r="70" spans="1:50" s="25" customFormat="1" ht="18" customHeight="1">
      <c r="A70" s="539" t="s">
        <v>48</v>
      </c>
      <c r="B70" s="540"/>
      <c r="C70" s="541"/>
      <c r="D70" s="571" t="s">
        <v>169</v>
      </c>
      <c r="E70" s="572"/>
      <c r="F70" s="572"/>
      <c r="G70" s="572"/>
      <c r="H70" s="572"/>
      <c r="I70" s="572"/>
      <c r="J70" s="572"/>
      <c r="K70" s="572"/>
      <c r="L70" s="572"/>
      <c r="M70" s="572"/>
      <c r="N70" s="572"/>
      <c r="O70" s="572"/>
      <c r="P70" s="572"/>
      <c r="Q70" s="572"/>
      <c r="R70" s="573"/>
      <c r="S70" s="307" t="s">
        <v>213</v>
      </c>
      <c r="T70" s="134">
        <v>0</v>
      </c>
      <c r="U70" s="98">
        <v>0</v>
      </c>
      <c r="V70" s="134">
        <v>0</v>
      </c>
      <c r="W70" s="98" t="s">
        <v>158</v>
      </c>
      <c r="X70" s="171" t="s">
        <v>160</v>
      </c>
      <c r="Y70" s="163" t="s">
        <v>176</v>
      </c>
      <c r="Z70" s="134" t="s">
        <v>176</v>
      </c>
      <c r="AA70" s="98" t="s">
        <v>177</v>
      </c>
      <c r="AB70" s="543">
        <f>AB71+AB83</f>
        <v>1379</v>
      </c>
      <c r="AC70" s="544"/>
      <c r="AD70" s="564">
        <f>AB70-AF70</f>
        <v>735</v>
      </c>
      <c r="AE70" s="565"/>
      <c r="AF70" s="233">
        <f>SUM(AF71+AF83)</f>
        <v>644</v>
      </c>
      <c r="AG70" s="564">
        <f>AG71+AG83</f>
        <v>384</v>
      </c>
      <c r="AH70" s="565"/>
      <c r="AI70" s="721"/>
      <c r="AJ70" s="722"/>
      <c r="AK70" s="552">
        <v>0</v>
      </c>
      <c r="AL70" s="547"/>
      <c r="AM70" s="547">
        <v>0</v>
      </c>
      <c r="AN70" s="548"/>
      <c r="AO70" s="299">
        <v>0</v>
      </c>
      <c r="AP70" s="300"/>
      <c r="AQ70" s="300">
        <f>SUM(AQ71+AQ83)</f>
        <v>140</v>
      </c>
      <c r="AR70" s="553"/>
      <c r="AS70" s="188">
        <f>SUM(AS71+AS83)</f>
        <v>120</v>
      </c>
      <c r="AT70" s="188">
        <f>SUM(AT71+AT83)</f>
        <v>256</v>
      </c>
      <c r="AU70" s="299">
        <f>SUM(AU71+AU83)</f>
        <v>72</v>
      </c>
      <c r="AV70" s="300"/>
      <c r="AW70" s="299">
        <f>SUM(AW71+AW83)</f>
        <v>56</v>
      </c>
      <c r="AX70" s="553"/>
    </row>
    <row r="71" spans="1:50" s="25" customFormat="1" ht="20.25" customHeight="1">
      <c r="A71" s="574" t="s">
        <v>49</v>
      </c>
      <c r="B71" s="575"/>
      <c r="C71" s="576"/>
      <c r="D71" s="309" t="s">
        <v>170</v>
      </c>
      <c r="E71" s="310"/>
      <c r="F71" s="310"/>
      <c r="G71" s="310"/>
      <c r="H71" s="310"/>
      <c r="I71" s="310"/>
      <c r="J71" s="310"/>
      <c r="K71" s="310"/>
      <c r="L71" s="310"/>
      <c r="M71" s="310"/>
      <c r="N71" s="310"/>
      <c r="O71" s="310"/>
      <c r="P71" s="310"/>
      <c r="Q71" s="310"/>
      <c r="R71" s="310"/>
      <c r="S71" s="308"/>
      <c r="T71" s="216"/>
      <c r="U71" s="215"/>
      <c r="V71" s="239"/>
      <c r="W71" s="215"/>
      <c r="X71" s="249"/>
      <c r="Y71" s="101"/>
      <c r="Z71" s="103" t="s">
        <v>112</v>
      </c>
      <c r="AA71" s="261"/>
      <c r="AB71" s="311">
        <f>SUM(AB72:AC80)</f>
        <v>1244</v>
      </c>
      <c r="AC71" s="302"/>
      <c r="AD71" s="311">
        <f>SUM(AD72:AE80)</f>
        <v>656</v>
      </c>
      <c r="AE71" s="302"/>
      <c r="AF71" s="221">
        <f>SUM(AF72:AF80)</f>
        <v>588</v>
      </c>
      <c r="AG71" s="554">
        <f>SUM(AG72:AH80)</f>
        <v>336</v>
      </c>
      <c r="AH71" s="334"/>
      <c r="AI71" s="302"/>
      <c r="AJ71" s="303"/>
      <c r="AK71" s="311"/>
      <c r="AL71" s="302"/>
      <c r="AM71" s="302"/>
      <c r="AN71" s="303"/>
      <c r="AO71" s="296"/>
      <c r="AP71" s="285"/>
      <c r="AQ71" s="285">
        <f>SUM(AQ72:AR80)</f>
        <v>140</v>
      </c>
      <c r="AR71" s="286"/>
      <c r="AS71" s="224">
        <f>SUM(AS72:AS80)</f>
        <v>120</v>
      </c>
      <c r="AT71" s="224">
        <f>SUM(AT72:AT80)</f>
        <v>256</v>
      </c>
      <c r="AU71" s="496">
        <f>SUM(AU72:AV80)</f>
        <v>72</v>
      </c>
      <c r="AV71" s="497"/>
      <c r="AW71" s="577"/>
      <c r="AX71" s="485"/>
    </row>
    <row r="72" spans="1:50" s="25" customFormat="1" ht="10.5" customHeight="1">
      <c r="A72" s="578"/>
      <c r="B72" s="579"/>
      <c r="C72" s="580"/>
      <c r="D72" s="581" t="s">
        <v>215</v>
      </c>
      <c r="E72" s="582"/>
      <c r="F72" s="582"/>
      <c r="G72" s="582"/>
      <c r="H72" s="582"/>
      <c r="I72" s="582"/>
      <c r="J72" s="582"/>
      <c r="K72" s="582"/>
      <c r="L72" s="582"/>
      <c r="M72" s="582"/>
      <c r="N72" s="582"/>
      <c r="O72" s="582"/>
      <c r="P72" s="582"/>
      <c r="Q72" s="582"/>
      <c r="R72" s="583"/>
      <c r="S72" s="308"/>
      <c r="T72" s="216"/>
      <c r="U72" s="215"/>
      <c r="V72" s="239"/>
      <c r="W72" s="151" t="s">
        <v>110</v>
      </c>
      <c r="X72" s="261"/>
      <c r="Y72" s="204"/>
      <c r="Z72" s="239"/>
      <c r="AA72" s="183"/>
      <c r="AB72" s="555">
        <v>342</v>
      </c>
      <c r="AC72" s="556"/>
      <c r="AD72" s="335">
        <f aca="true" t="shared" si="2" ref="AD72:AD80">AB72-AF72</f>
        <v>202</v>
      </c>
      <c r="AE72" s="335"/>
      <c r="AF72" s="153">
        <v>140</v>
      </c>
      <c r="AG72" s="557">
        <v>84</v>
      </c>
      <c r="AH72" s="556"/>
      <c r="AI72" s="557"/>
      <c r="AJ72" s="558"/>
      <c r="AK72" s="555"/>
      <c r="AL72" s="556"/>
      <c r="AM72" s="557"/>
      <c r="AN72" s="558"/>
      <c r="AO72" s="559"/>
      <c r="AP72" s="560"/>
      <c r="AQ72" s="297">
        <v>140</v>
      </c>
      <c r="AR72" s="298"/>
      <c r="AS72" s="208"/>
      <c r="AT72" s="207"/>
      <c r="AU72" s="559"/>
      <c r="AV72" s="560"/>
      <c r="AW72" s="723"/>
      <c r="AX72" s="724"/>
    </row>
    <row r="73" spans="1:50" s="25" customFormat="1" ht="10.5" customHeight="1">
      <c r="A73" s="578"/>
      <c r="B73" s="579"/>
      <c r="C73" s="580"/>
      <c r="D73" s="581" t="s">
        <v>216</v>
      </c>
      <c r="E73" s="582"/>
      <c r="F73" s="582"/>
      <c r="G73" s="582"/>
      <c r="H73" s="582"/>
      <c r="I73" s="582"/>
      <c r="J73" s="582"/>
      <c r="K73" s="582"/>
      <c r="L73" s="582"/>
      <c r="M73" s="582"/>
      <c r="N73" s="582"/>
      <c r="O73" s="582"/>
      <c r="P73" s="582"/>
      <c r="Q73" s="582"/>
      <c r="R73" s="583"/>
      <c r="S73" s="308"/>
      <c r="T73" s="216"/>
      <c r="U73" s="215"/>
      <c r="V73" s="239"/>
      <c r="W73" s="215"/>
      <c r="X73" s="177" t="s">
        <v>112</v>
      </c>
      <c r="Y73" s="204"/>
      <c r="Z73" s="239"/>
      <c r="AA73" s="183"/>
      <c r="AB73" s="555">
        <v>240</v>
      </c>
      <c r="AC73" s="556"/>
      <c r="AD73" s="335">
        <f t="shared" si="2"/>
        <v>120</v>
      </c>
      <c r="AE73" s="335"/>
      <c r="AF73" s="153">
        <v>120</v>
      </c>
      <c r="AG73" s="557">
        <v>70</v>
      </c>
      <c r="AH73" s="556"/>
      <c r="AI73" s="557"/>
      <c r="AJ73" s="558"/>
      <c r="AK73" s="555"/>
      <c r="AL73" s="556"/>
      <c r="AM73" s="557"/>
      <c r="AN73" s="558"/>
      <c r="AO73" s="559"/>
      <c r="AP73" s="560"/>
      <c r="AQ73" s="297"/>
      <c r="AR73" s="298"/>
      <c r="AS73" s="208">
        <v>120</v>
      </c>
      <c r="AT73" s="207"/>
      <c r="AU73" s="559"/>
      <c r="AV73" s="560"/>
      <c r="AW73" s="723"/>
      <c r="AX73" s="724"/>
    </row>
    <row r="74" spans="1:50" s="25" customFormat="1" ht="10.5" customHeight="1">
      <c r="A74" s="578"/>
      <c r="B74" s="579"/>
      <c r="C74" s="580"/>
      <c r="D74" s="581" t="s">
        <v>217</v>
      </c>
      <c r="E74" s="582"/>
      <c r="F74" s="582"/>
      <c r="G74" s="582"/>
      <c r="H74" s="582"/>
      <c r="I74" s="582"/>
      <c r="J74" s="582"/>
      <c r="K74" s="582"/>
      <c r="L74" s="582"/>
      <c r="M74" s="582"/>
      <c r="N74" s="582"/>
      <c r="O74" s="582"/>
      <c r="P74" s="582"/>
      <c r="Q74" s="582"/>
      <c r="R74" s="583"/>
      <c r="S74" s="308"/>
      <c r="T74" s="216"/>
      <c r="U74" s="215"/>
      <c r="V74" s="239"/>
      <c r="W74" s="215"/>
      <c r="X74" s="249"/>
      <c r="Y74" s="178" t="s">
        <v>112</v>
      </c>
      <c r="Z74" s="239"/>
      <c r="AA74" s="183"/>
      <c r="AB74" s="555">
        <v>240</v>
      </c>
      <c r="AC74" s="556"/>
      <c r="AD74" s="335">
        <f t="shared" si="2"/>
        <v>120</v>
      </c>
      <c r="AE74" s="335"/>
      <c r="AF74" s="153">
        <v>120</v>
      </c>
      <c r="AG74" s="557">
        <v>70</v>
      </c>
      <c r="AH74" s="556"/>
      <c r="AI74" s="557"/>
      <c r="AJ74" s="558"/>
      <c r="AK74" s="555"/>
      <c r="AL74" s="556"/>
      <c r="AM74" s="557"/>
      <c r="AN74" s="558"/>
      <c r="AO74" s="559"/>
      <c r="AP74" s="560"/>
      <c r="AQ74" s="297"/>
      <c r="AR74" s="298"/>
      <c r="AS74" s="208"/>
      <c r="AT74" s="207">
        <v>120</v>
      </c>
      <c r="AU74" s="559"/>
      <c r="AV74" s="560"/>
      <c r="AW74" s="723"/>
      <c r="AX74" s="724"/>
    </row>
    <row r="75" spans="1:50" s="25" customFormat="1" ht="10.5" customHeight="1">
      <c r="A75" s="578"/>
      <c r="B75" s="579"/>
      <c r="C75" s="580"/>
      <c r="D75" s="581" t="s">
        <v>218</v>
      </c>
      <c r="E75" s="582"/>
      <c r="F75" s="582"/>
      <c r="G75" s="582"/>
      <c r="H75" s="582"/>
      <c r="I75" s="582"/>
      <c r="J75" s="582"/>
      <c r="K75" s="582"/>
      <c r="L75" s="582"/>
      <c r="M75" s="582"/>
      <c r="N75" s="582"/>
      <c r="O75" s="582"/>
      <c r="P75" s="582"/>
      <c r="Q75" s="582"/>
      <c r="R75" s="583"/>
      <c r="S75" s="308"/>
      <c r="T75" s="216"/>
      <c r="U75" s="215"/>
      <c r="V75" s="239"/>
      <c r="W75" s="215"/>
      <c r="X75" s="249"/>
      <c r="Y75" s="204" t="s">
        <v>110</v>
      </c>
      <c r="Z75" s="239"/>
      <c r="AA75" s="183"/>
      <c r="AB75" s="555">
        <v>124</v>
      </c>
      <c r="AC75" s="556"/>
      <c r="AD75" s="335">
        <f t="shared" si="2"/>
        <v>58</v>
      </c>
      <c r="AE75" s="335"/>
      <c r="AF75" s="153">
        <v>66</v>
      </c>
      <c r="AG75" s="557">
        <v>42</v>
      </c>
      <c r="AH75" s="556"/>
      <c r="AI75" s="557"/>
      <c r="AJ75" s="558"/>
      <c r="AK75" s="555"/>
      <c r="AL75" s="556"/>
      <c r="AM75" s="557"/>
      <c r="AN75" s="558"/>
      <c r="AO75" s="559"/>
      <c r="AP75" s="560"/>
      <c r="AQ75" s="297"/>
      <c r="AR75" s="298"/>
      <c r="AS75" s="208"/>
      <c r="AT75" s="207">
        <v>66</v>
      </c>
      <c r="AU75" s="559"/>
      <c r="AV75" s="560"/>
      <c r="AW75" s="723"/>
      <c r="AX75" s="724"/>
    </row>
    <row r="76" spans="1:50" s="25" customFormat="1" ht="10.5" customHeight="1">
      <c r="A76" s="578"/>
      <c r="B76" s="579"/>
      <c r="C76" s="580"/>
      <c r="D76" s="581" t="s">
        <v>219</v>
      </c>
      <c r="E76" s="582"/>
      <c r="F76" s="582"/>
      <c r="G76" s="582"/>
      <c r="H76" s="582"/>
      <c r="I76" s="582"/>
      <c r="J76" s="582"/>
      <c r="K76" s="582"/>
      <c r="L76" s="582"/>
      <c r="M76" s="582"/>
      <c r="N76" s="582"/>
      <c r="O76" s="582"/>
      <c r="P76" s="582"/>
      <c r="Q76" s="582"/>
      <c r="R76" s="583"/>
      <c r="S76" s="308"/>
      <c r="T76" s="216"/>
      <c r="U76" s="215"/>
      <c r="V76" s="239"/>
      <c r="W76" s="215"/>
      <c r="X76" s="249"/>
      <c r="Y76" s="101"/>
      <c r="Z76" s="239"/>
      <c r="AA76" s="183"/>
      <c r="AB76" s="555">
        <v>90</v>
      </c>
      <c r="AC76" s="556"/>
      <c r="AD76" s="335">
        <f t="shared" si="2"/>
        <v>40</v>
      </c>
      <c r="AE76" s="335"/>
      <c r="AF76" s="153">
        <v>50</v>
      </c>
      <c r="AG76" s="557">
        <v>22</v>
      </c>
      <c r="AH76" s="556"/>
      <c r="AI76" s="557"/>
      <c r="AJ76" s="558"/>
      <c r="AK76" s="555"/>
      <c r="AL76" s="556"/>
      <c r="AM76" s="557"/>
      <c r="AN76" s="558"/>
      <c r="AO76" s="559"/>
      <c r="AP76" s="560"/>
      <c r="AQ76" s="297"/>
      <c r="AR76" s="298"/>
      <c r="AS76" s="208"/>
      <c r="AT76" s="207"/>
      <c r="AU76" s="559">
        <v>50</v>
      </c>
      <c r="AV76" s="560"/>
      <c r="AW76" s="723"/>
      <c r="AX76" s="724"/>
    </row>
    <row r="77" spans="1:50" s="25" customFormat="1" ht="10.5" customHeight="1">
      <c r="A77" s="578"/>
      <c r="B77" s="579"/>
      <c r="C77" s="580"/>
      <c r="D77" s="742" t="s">
        <v>220</v>
      </c>
      <c r="E77" s="743"/>
      <c r="F77" s="743"/>
      <c r="G77" s="743"/>
      <c r="H77" s="743"/>
      <c r="I77" s="743"/>
      <c r="J77" s="743"/>
      <c r="K77" s="743"/>
      <c r="L77" s="743"/>
      <c r="M77" s="743"/>
      <c r="N77" s="743"/>
      <c r="O77" s="743"/>
      <c r="P77" s="743"/>
      <c r="Q77" s="743"/>
      <c r="R77" s="744"/>
      <c r="S77" s="308"/>
      <c r="T77" s="216"/>
      <c r="U77" s="215"/>
      <c r="V77" s="239"/>
      <c r="W77" s="215"/>
      <c r="X77" s="249"/>
      <c r="Y77" s="101"/>
      <c r="Z77" s="239"/>
      <c r="AA77" s="183"/>
      <c r="AB77" s="555">
        <v>64</v>
      </c>
      <c r="AC77" s="556"/>
      <c r="AD77" s="335">
        <f t="shared" si="2"/>
        <v>38</v>
      </c>
      <c r="AE77" s="335"/>
      <c r="AF77" s="153">
        <v>26</v>
      </c>
      <c r="AG77" s="557">
        <v>12</v>
      </c>
      <c r="AH77" s="556"/>
      <c r="AI77" s="557"/>
      <c r="AJ77" s="558"/>
      <c r="AK77" s="555"/>
      <c r="AL77" s="556"/>
      <c r="AM77" s="557"/>
      <c r="AN77" s="558"/>
      <c r="AO77" s="559"/>
      <c r="AP77" s="560"/>
      <c r="AQ77" s="723"/>
      <c r="AR77" s="724"/>
      <c r="AS77" s="231"/>
      <c r="AT77" s="242">
        <v>26</v>
      </c>
      <c r="AU77" s="559"/>
      <c r="AV77" s="560"/>
      <c r="AW77" s="723"/>
      <c r="AX77" s="724"/>
    </row>
    <row r="78" spans="1:50" s="25" customFormat="1" ht="10.5" customHeight="1">
      <c r="A78" s="578"/>
      <c r="B78" s="579"/>
      <c r="C78" s="580"/>
      <c r="D78" s="742" t="s">
        <v>221</v>
      </c>
      <c r="E78" s="743"/>
      <c r="F78" s="743"/>
      <c r="G78" s="743"/>
      <c r="H78" s="743"/>
      <c r="I78" s="743"/>
      <c r="J78" s="743"/>
      <c r="K78" s="743"/>
      <c r="L78" s="743"/>
      <c r="M78" s="743"/>
      <c r="N78" s="743"/>
      <c r="O78" s="743"/>
      <c r="P78" s="743"/>
      <c r="Q78" s="743"/>
      <c r="R78" s="744"/>
      <c r="S78" s="308"/>
      <c r="T78" s="216"/>
      <c r="U78" s="215"/>
      <c r="V78" s="239"/>
      <c r="W78" s="215"/>
      <c r="X78" s="249"/>
      <c r="Y78" s="101"/>
      <c r="Z78" s="239"/>
      <c r="AA78" s="183"/>
      <c r="AB78" s="555">
        <v>48</v>
      </c>
      <c r="AC78" s="556"/>
      <c r="AD78" s="335">
        <f t="shared" si="2"/>
        <v>26</v>
      </c>
      <c r="AE78" s="335"/>
      <c r="AF78" s="153">
        <v>22</v>
      </c>
      <c r="AG78" s="557">
        <v>12</v>
      </c>
      <c r="AH78" s="556"/>
      <c r="AI78" s="557"/>
      <c r="AJ78" s="558"/>
      <c r="AK78" s="555"/>
      <c r="AL78" s="556"/>
      <c r="AM78" s="557"/>
      <c r="AN78" s="558"/>
      <c r="AO78" s="559"/>
      <c r="AP78" s="560"/>
      <c r="AQ78" s="723"/>
      <c r="AR78" s="724"/>
      <c r="AS78" s="231"/>
      <c r="AT78" s="242">
        <v>22</v>
      </c>
      <c r="AU78" s="559"/>
      <c r="AV78" s="560"/>
      <c r="AW78" s="723"/>
      <c r="AX78" s="724"/>
    </row>
    <row r="79" spans="1:50" s="25" customFormat="1" ht="10.5" customHeight="1">
      <c r="A79" s="578"/>
      <c r="B79" s="579"/>
      <c r="C79" s="580"/>
      <c r="D79" s="742" t="s">
        <v>222</v>
      </c>
      <c r="E79" s="743"/>
      <c r="F79" s="743"/>
      <c r="G79" s="743"/>
      <c r="H79" s="743"/>
      <c r="I79" s="743"/>
      <c r="J79" s="743"/>
      <c r="K79" s="743"/>
      <c r="L79" s="743"/>
      <c r="M79" s="743"/>
      <c r="N79" s="743"/>
      <c r="O79" s="743"/>
      <c r="P79" s="743"/>
      <c r="Q79" s="743"/>
      <c r="R79" s="744"/>
      <c r="S79" s="308"/>
      <c r="T79" s="216"/>
      <c r="U79" s="215"/>
      <c r="V79" s="239"/>
      <c r="W79" s="215"/>
      <c r="X79" s="249"/>
      <c r="Y79" s="101"/>
      <c r="Z79" s="239"/>
      <c r="AA79" s="183"/>
      <c r="AB79" s="555">
        <v>48</v>
      </c>
      <c r="AC79" s="556"/>
      <c r="AD79" s="335">
        <f t="shared" si="2"/>
        <v>26</v>
      </c>
      <c r="AE79" s="335"/>
      <c r="AF79" s="153">
        <v>22</v>
      </c>
      <c r="AG79" s="557">
        <v>12</v>
      </c>
      <c r="AH79" s="556"/>
      <c r="AI79" s="557"/>
      <c r="AJ79" s="558"/>
      <c r="AK79" s="555"/>
      <c r="AL79" s="556"/>
      <c r="AM79" s="557"/>
      <c r="AN79" s="558"/>
      <c r="AO79" s="559"/>
      <c r="AP79" s="560"/>
      <c r="AQ79" s="723"/>
      <c r="AR79" s="724"/>
      <c r="AS79" s="231"/>
      <c r="AT79" s="242">
        <v>22</v>
      </c>
      <c r="AU79" s="559"/>
      <c r="AV79" s="560"/>
      <c r="AW79" s="723"/>
      <c r="AX79" s="724"/>
    </row>
    <row r="80" spans="1:50" s="25" customFormat="1" ht="10.5" customHeight="1">
      <c r="A80" s="578"/>
      <c r="B80" s="579"/>
      <c r="C80" s="580"/>
      <c r="D80" s="742" t="s">
        <v>223</v>
      </c>
      <c r="E80" s="743"/>
      <c r="F80" s="743"/>
      <c r="G80" s="743"/>
      <c r="H80" s="743"/>
      <c r="I80" s="743"/>
      <c r="J80" s="743"/>
      <c r="K80" s="743"/>
      <c r="L80" s="743"/>
      <c r="M80" s="743"/>
      <c r="N80" s="743"/>
      <c r="O80" s="743"/>
      <c r="P80" s="743"/>
      <c r="Q80" s="743"/>
      <c r="R80" s="744"/>
      <c r="S80" s="308"/>
      <c r="T80" s="216"/>
      <c r="U80" s="215"/>
      <c r="V80" s="239"/>
      <c r="W80" s="215"/>
      <c r="X80" s="249"/>
      <c r="Y80" s="101"/>
      <c r="Z80" s="239"/>
      <c r="AA80" s="183"/>
      <c r="AB80" s="555">
        <v>48</v>
      </c>
      <c r="AC80" s="556"/>
      <c r="AD80" s="335">
        <f t="shared" si="2"/>
        <v>26</v>
      </c>
      <c r="AE80" s="335"/>
      <c r="AF80" s="153">
        <v>22</v>
      </c>
      <c r="AG80" s="557">
        <v>12</v>
      </c>
      <c r="AH80" s="556"/>
      <c r="AI80" s="557"/>
      <c r="AJ80" s="558"/>
      <c r="AK80" s="555"/>
      <c r="AL80" s="556"/>
      <c r="AM80" s="557"/>
      <c r="AN80" s="558"/>
      <c r="AO80" s="559"/>
      <c r="AP80" s="560"/>
      <c r="AQ80" s="723"/>
      <c r="AR80" s="724"/>
      <c r="AS80" s="231"/>
      <c r="AT80" s="242"/>
      <c r="AU80" s="559">
        <v>22</v>
      </c>
      <c r="AV80" s="560"/>
      <c r="AW80" s="723"/>
      <c r="AX80" s="724"/>
    </row>
    <row r="81" spans="1:50" s="25" customFormat="1" ht="27" customHeight="1">
      <c r="A81" s="281" t="s">
        <v>239</v>
      </c>
      <c r="B81" s="282"/>
      <c r="C81" s="295"/>
      <c r="D81" s="745" t="s">
        <v>242</v>
      </c>
      <c r="E81" s="746"/>
      <c r="F81" s="746"/>
      <c r="G81" s="746"/>
      <c r="H81" s="746"/>
      <c r="I81" s="746"/>
      <c r="J81" s="746"/>
      <c r="K81" s="746"/>
      <c r="L81" s="746"/>
      <c r="M81" s="746"/>
      <c r="N81" s="746"/>
      <c r="O81" s="746"/>
      <c r="P81" s="746"/>
      <c r="Q81" s="746"/>
      <c r="R81" s="747"/>
      <c r="S81" s="308"/>
      <c r="T81" s="96"/>
      <c r="U81" s="95"/>
      <c r="V81" s="96"/>
      <c r="W81" s="104"/>
      <c r="X81" s="170"/>
      <c r="Y81" s="104"/>
      <c r="Z81" s="149" t="s">
        <v>110</v>
      </c>
      <c r="AA81" s="262"/>
      <c r="AB81" s="281">
        <v>80</v>
      </c>
      <c r="AC81" s="282"/>
      <c r="AD81" s="563">
        <v>0</v>
      </c>
      <c r="AE81" s="563"/>
      <c r="AF81" s="232">
        <v>0</v>
      </c>
      <c r="AG81" s="561">
        <v>80</v>
      </c>
      <c r="AH81" s="294"/>
      <c r="AI81" s="561"/>
      <c r="AJ81" s="562"/>
      <c r="AK81" s="281"/>
      <c r="AL81" s="282"/>
      <c r="AM81" s="294"/>
      <c r="AN81" s="295"/>
      <c r="AO81" s="289"/>
      <c r="AP81" s="283"/>
      <c r="AQ81" s="283">
        <v>16</v>
      </c>
      <c r="AR81" s="284"/>
      <c r="AS81" s="263">
        <v>16</v>
      </c>
      <c r="AT81" s="257">
        <v>32</v>
      </c>
      <c r="AU81" s="289">
        <v>16</v>
      </c>
      <c r="AV81" s="283"/>
      <c r="AW81" s="283"/>
      <c r="AX81" s="284"/>
    </row>
    <row r="82" spans="1:50" s="25" customFormat="1" ht="27" customHeight="1">
      <c r="A82" s="281" t="s">
        <v>240</v>
      </c>
      <c r="B82" s="282"/>
      <c r="C82" s="295"/>
      <c r="D82" s="568" t="s">
        <v>243</v>
      </c>
      <c r="E82" s="569"/>
      <c r="F82" s="569"/>
      <c r="G82" s="569"/>
      <c r="H82" s="569"/>
      <c r="I82" s="569"/>
      <c r="J82" s="569"/>
      <c r="K82" s="569"/>
      <c r="L82" s="569"/>
      <c r="M82" s="569"/>
      <c r="N82" s="569"/>
      <c r="O82" s="569"/>
      <c r="P82" s="569"/>
      <c r="Q82" s="569"/>
      <c r="R82" s="570"/>
      <c r="S82" s="308"/>
      <c r="T82" s="96"/>
      <c r="U82" s="95"/>
      <c r="V82" s="96"/>
      <c r="W82" s="104"/>
      <c r="X82" s="170" t="s">
        <v>110</v>
      </c>
      <c r="Y82" s="104" t="s">
        <v>110</v>
      </c>
      <c r="Z82" s="170" t="s">
        <v>110</v>
      </c>
      <c r="AA82" s="115"/>
      <c r="AB82" s="281">
        <v>324</v>
      </c>
      <c r="AC82" s="282"/>
      <c r="AD82" s="563">
        <v>0</v>
      </c>
      <c r="AE82" s="563"/>
      <c r="AF82" s="232">
        <v>0</v>
      </c>
      <c r="AG82" s="561">
        <v>324</v>
      </c>
      <c r="AH82" s="294"/>
      <c r="AI82" s="561"/>
      <c r="AJ82" s="562"/>
      <c r="AK82" s="281"/>
      <c r="AL82" s="282"/>
      <c r="AM82" s="294"/>
      <c r="AN82" s="295"/>
      <c r="AO82" s="289"/>
      <c r="AP82" s="283"/>
      <c r="AQ82" s="283"/>
      <c r="AR82" s="284"/>
      <c r="AS82" s="263">
        <v>108</v>
      </c>
      <c r="AT82" s="257">
        <v>144</v>
      </c>
      <c r="AU82" s="289">
        <v>72</v>
      </c>
      <c r="AV82" s="283"/>
      <c r="AW82" s="283"/>
      <c r="AX82" s="284"/>
    </row>
    <row r="83" spans="1:50" s="25" customFormat="1" ht="10.5" customHeight="1">
      <c r="A83" s="574" t="s">
        <v>118</v>
      </c>
      <c r="B83" s="575"/>
      <c r="C83" s="576"/>
      <c r="D83" s="309" t="s">
        <v>171</v>
      </c>
      <c r="E83" s="310"/>
      <c r="F83" s="310"/>
      <c r="G83" s="310"/>
      <c r="H83" s="310"/>
      <c r="I83" s="310"/>
      <c r="J83" s="310"/>
      <c r="K83" s="310"/>
      <c r="L83" s="310"/>
      <c r="M83" s="310"/>
      <c r="N83" s="310"/>
      <c r="O83" s="310"/>
      <c r="P83" s="310"/>
      <c r="Q83" s="310"/>
      <c r="R83" s="310"/>
      <c r="S83" s="217"/>
      <c r="T83" s="216"/>
      <c r="U83" s="215"/>
      <c r="V83" s="239"/>
      <c r="W83" s="215"/>
      <c r="X83" s="249"/>
      <c r="Y83" s="101"/>
      <c r="Z83" s="239"/>
      <c r="AA83" s="205" t="s">
        <v>110</v>
      </c>
      <c r="AB83" s="311">
        <v>135</v>
      </c>
      <c r="AC83" s="302"/>
      <c r="AD83" s="335">
        <f>AB83-AF83</f>
        <v>79</v>
      </c>
      <c r="AE83" s="335"/>
      <c r="AF83" s="221">
        <v>56</v>
      </c>
      <c r="AG83" s="302">
        <v>48</v>
      </c>
      <c r="AH83" s="302"/>
      <c r="AI83" s="302"/>
      <c r="AJ83" s="303"/>
      <c r="AK83" s="311"/>
      <c r="AL83" s="302"/>
      <c r="AM83" s="302"/>
      <c r="AN83" s="303"/>
      <c r="AO83" s="296"/>
      <c r="AP83" s="285"/>
      <c r="AQ83" s="285"/>
      <c r="AR83" s="286"/>
      <c r="AS83" s="224"/>
      <c r="AT83" s="223"/>
      <c r="AU83" s="496"/>
      <c r="AV83" s="497"/>
      <c r="AW83" s="577">
        <v>56</v>
      </c>
      <c r="AX83" s="485"/>
    </row>
    <row r="84" spans="1:50" s="25" customFormat="1" ht="19.5" customHeight="1" thickBot="1">
      <c r="A84" s="281" t="s">
        <v>174</v>
      </c>
      <c r="B84" s="282"/>
      <c r="C84" s="295"/>
      <c r="D84" s="592" t="s">
        <v>244</v>
      </c>
      <c r="E84" s="593"/>
      <c r="F84" s="593"/>
      <c r="G84" s="593"/>
      <c r="H84" s="593"/>
      <c r="I84" s="593"/>
      <c r="J84" s="593"/>
      <c r="K84" s="593"/>
      <c r="L84" s="593"/>
      <c r="M84" s="593"/>
      <c r="N84" s="593"/>
      <c r="O84" s="593"/>
      <c r="P84" s="593"/>
      <c r="Q84" s="593"/>
      <c r="R84" s="594"/>
      <c r="S84" s="217"/>
      <c r="T84" s="212"/>
      <c r="U84" s="245"/>
      <c r="V84" s="212"/>
      <c r="W84" s="114"/>
      <c r="X84" s="94"/>
      <c r="Y84" s="95"/>
      <c r="Z84" s="137"/>
      <c r="AA84" s="115" t="s">
        <v>110</v>
      </c>
      <c r="AB84" s="597">
        <v>16</v>
      </c>
      <c r="AC84" s="598"/>
      <c r="AD84" s="602">
        <v>0</v>
      </c>
      <c r="AE84" s="602"/>
      <c r="AF84" s="211">
        <v>0</v>
      </c>
      <c r="AG84" s="590">
        <v>16</v>
      </c>
      <c r="AH84" s="591"/>
      <c r="AI84" s="590"/>
      <c r="AJ84" s="737"/>
      <c r="AK84" s="597"/>
      <c r="AL84" s="598"/>
      <c r="AM84" s="591"/>
      <c r="AN84" s="601"/>
      <c r="AO84" s="739"/>
      <c r="AP84" s="566"/>
      <c r="AQ84" s="566"/>
      <c r="AR84" s="567"/>
      <c r="AS84" s="247"/>
      <c r="AT84" s="210"/>
      <c r="AU84" s="739"/>
      <c r="AV84" s="566"/>
      <c r="AW84" s="566">
        <v>16</v>
      </c>
      <c r="AX84" s="567"/>
    </row>
    <row r="85" spans="1:50" s="24" customFormat="1" ht="18" customHeight="1">
      <c r="A85" s="552" t="s">
        <v>120</v>
      </c>
      <c r="B85" s="547"/>
      <c r="C85" s="548"/>
      <c r="D85" s="520" t="s">
        <v>172</v>
      </c>
      <c r="E85" s="521"/>
      <c r="F85" s="521"/>
      <c r="G85" s="521"/>
      <c r="H85" s="521"/>
      <c r="I85" s="521"/>
      <c r="J85" s="521"/>
      <c r="K85" s="521"/>
      <c r="L85" s="521"/>
      <c r="M85" s="521"/>
      <c r="N85" s="521"/>
      <c r="O85" s="521"/>
      <c r="P85" s="521"/>
      <c r="Q85" s="521"/>
      <c r="R85" s="521"/>
      <c r="S85" s="307" t="s">
        <v>213</v>
      </c>
      <c r="T85" s="134">
        <v>0</v>
      </c>
      <c r="U85" s="98">
        <v>0</v>
      </c>
      <c r="V85" s="134">
        <v>0</v>
      </c>
      <c r="W85" s="98">
        <v>0</v>
      </c>
      <c r="X85" s="169">
        <v>0</v>
      </c>
      <c r="Y85" s="162">
        <v>0</v>
      </c>
      <c r="Z85" s="134">
        <v>0</v>
      </c>
      <c r="AA85" s="98" t="s">
        <v>160</v>
      </c>
      <c r="AB85" s="552">
        <f>SUM(AB86:AC87)</f>
        <v>138</v>
      </c>
      <c r="AC85" s="547"/>
      <c r="AD85" s="552">
        <f>SUM(AD86:AE87)</f>
        <v>74</v>
      </c>
      <c r="AE85" s="547"/>
      <c r="AF85" s="228">
        <f>SUM(AF86:AF87)</f>
        <v>64</v>
      </c>
      <c r="AG85" s="547">
        <f>SUM(AG86:AH87)</f>
        <v>40</v>
      </c>
      <c r="AH85" s="547"/>
      <c r="AI85" s="547"/>
      <c r="AJ85" s="548"/>
      <c r="AK85" s="552">
        <v>0</v>
      </c>
      <c r="AL85" s="547"/>
      <c r="AM85" s="547">
        <v>0</v>
      </c>
      <c r="AN85" s="548"/>
      <c r="AO85" s="299">
        <f>SUM(AO86:AP87)</f>
        <v>0</v>
      </c>
      <c r="AP85" s="300"/>
      <c r="AQ85" s="299">
        <f>SUM(AQ86:AR87)</f>
        <v>0</v>
      </c>
      <c r="AR85" s="300"/>
      <c r="AS85" s="188">
        <f>SUM(AS86:AS87)</f>
        <v>0</v>
      </c>
      <c r="AT85" s="188">
        <f>SUM(AT86:AT87)</f>
        <v>0</v>
      </c>
      <c r="AU85" s="300">
        <f>SUM(AU86:AV87)</f>
        <v>0</v>
      </c>
      <c r="AV85" s="553"/>
      <c r="AW85" s="300">
        <f>SUM(AW86:AX87)</f>
        <v>64</v>
      </c>
      <c r="AX85" s="553"/>
    </row>
    <row r="86" spans="1:50" s="24" customFormat="1" ht="10.5" customHeight="1">
      <c r="A86" s="574" t="s">
        <v>50</v>
      </c>
      <c r="B86" s="575"/>
      <c r="C86" s="576"/>
      <c r="D86" s="309" t="s">
        <v>173</v>
      </c>
      <c r="E86" s="310"/>
      <c r="F86" s="310"/>
      <c r="G86" s="310"/>
      <c r="H86" s="310"/>
      <c r="I86" s="310"/>
      <c r="J86" s="310"/>
      <c r="K86" s="310"/>
      <c r="L86" s="310"/>
      <c r="M86" s="310"/>
      <c r="N86" s="310"/>
      <c r="O86" s="310"/>
      <c r="P86" s="310"/>
      <c r="Q86" s="310"/>
      <c r="R86" s="310"/>
      <c r="S86" s="308"/>
      <c r="T86" s="216"/>
      <c r="U86" s="215"/>
      <c r="V86" s="216"/>
      <c r="W86" s="215"/>
      <c r="X86" s="221"/>
      <c r="Y86" s="101"/>
      <c r="Z86" s="216"/>
      <c r="AA86" s="525" t="s">
        <v>112</v>
      </c>
      <c r="AB86" s="311">
        <v>48</v>
      </c>
      <c r="AC86" s="302"/>
      <c r="AD86" s="335">
        <f>AB86-AF86</f>
        <v>24</v>
      </c>
      <c r="AE86" s="335"/>
      <c r="AF86" s="221">
        <v>24</v>
      </c>
      <c r="AG86" s="302">
        <v>12</v>
      </c>
      <c r="AH86" s="302"/>
      <c r="AI86" s="554"/>
      <c r="AJ86" s="595"/>
      <c r="AK86" s="311"/>
      <c r="AL86" s="302"/>
      <c r="AM86" s="302"/>
      <c r="AN86" s="303"/>
      <c r="AO86" s="296"/>
      <c r="AP86" s="285"/>
      <c r="AQ86" s="285"/>
      <c r="AR86" s="286"/>
      <c r="AS86" s="224"/>
      <c r="AT86" s="213"/>
      <c r="AU86" s="296"/>
      <c r="AV86" s="285"/>
      <c r="AW86" s="285">
        <v>24</v>
      </c>
      <c r="AX86" s="286"/>
    </row>
    <row r="87" spans="1:50" s="24" customFormat="1" ht="9.75" customHeight="1">
      <c r="A87" s="574" t="s">
        <v>76</v>
      </c>
      <c r="B87" s="575"/>
      <c r="C87" s="576"/>
      <c r="D87" s="309" t="s">
        <v>135</v>
      </c>
      <c r="E87" s="310"/>
      <c r="F87" s="310"/>
      <c r="G87" s="310"/>
      <c r="H87" s="310"/>
      <c r="I87" s="310"/>
      <c r="J87" s="310"/>
      <c r="K87" s="310"/>
      <c r="L87" s="310"/>
      <c r="M87" s="310"/>
      <c r="N87" s="310"/>
      <c r="O87" s="310"/>
      <c r="P87" s="310"/>
      <c r="Q87" s="310"/>
      <c r="R87" s="310"/>
      <c r="S87" s="308"/>
      <c r="T87" s="216"/>
      <c r="U87" s="215"/>
      <c r="V87" s="216"/>
      <c r="W87" s="215"/>
      <c r="X87" s="221"/>
      <c r="Y87" s="101"/>
      <c r="Z87" s="216"/>
      <c r="AA87" s="526"/>
      <c r="AB87" s="311">
        <v>90</v>
      </c>
      <c r="AC87" s="302"/>
      <c r="AD87" s="335">
        <f>AB87-AF87</f>
        <v>50</v>
      </c>
      <c r="AE87" s="335"/>
      <c r="AF87" s="221">
        <v>40</v>
      </c>
      <c r="AG87" s="302">
        <v>28</v>
      </c>
      <c r="AH87" s="302"/>
      <c r="AI87" s="554"/>
      <c r="AJ87" s="595"/>
      <c r="AK87" s="311"/>
      <c r="AL87" s="302"/>
      <c r="AM87" s="302"/>
      <c r="AN87" s="303"/>
      <c r="AO87" s="296"/>
      <c r="AP87" s="285"/>
      <c r="AQ87" s="285"/>
      <c r="AR87" s="286"/>
      <c r="AS87" s="224"/>
      <c r="AT87" s="213"/>
      <c r="AU87" s="296"/>
      <c r="AV87" s="285"/>
      <c r="AW87" s="285">
        <v>40</v>
      </c>
      <c r="AX87" s="286"/>
    </row>
    <row r="88" spans="1:50" s="24" customFormat="1" ht="27.75" customHeight="1" thickBot="1">
      <c r="A88" s="281" t="s">
        <v>209</v>
      </c>
      <c r="B88" s="282"/>
      <c r="C88" s="295"/>
      <c r="D88" s="592" t="s">
        <v>245</v>
      </c>
      <c r="E88" s="593"/>
      <c r="F88" s="593"/>
      <c r="G88" s="593"/>
      <c r="H88" s="593"/>
      <c r="I88" s="593"/>
      <c r="J88" s="593"/>
      <c r="K88" s="593"/>
      <c r="L88" s="593"/>
      <c r="M88" s="593"/>
      <c r="N88" s="593"/>
      <c r="O88" s="593"/>
      <c r="P88" s="593"/>
      <c r="Q88" s="593"/>
      <c r="R88" s="594"/>
      <c r="S88" s="596"/>
      <c r="T88" s="241"/>
      <c r="U88" s="236"/>
      <c r="V88" s="241"/>
      <c r="W88" s="236"/>
      <c r="X88" s="246"/>
      <c r="Y88" s="218"/>
      <c r="Z88" s="125"/>
      <c r="AA88" s="94" t="s">
        <v>110</v>
      </c>
      <c r="AB88" s="597">
        <v>16</v>
      </c>
      <c r="AC88" s="598"/>
      <c r="AD88" s="602">
        <v>0</v>
      </c>
      <c r="AE88" s="602"/>
      <c r="AF88" s="211">
        <v>0</v>
      </c>
      <c r="AG88" s="590">
        <v>16</v>
      </c>
      <c r="AH88" s="591"/>
      <c r="AI88" s="590"/>
      <c r="AJ88" s="737"/>
      <c r="AK88" s="597"/>
      <c r="AL88" s="598"/>
      <c r="AM88" s="598"/>
      <c r="AN88" s="601"/>
      <c r="AO88" s="727"/>
      <c r="AP88" s="725"/>
      <c r="AQ88" s="725"/>
      <c r="AR88" s="726"/>
      <c r="AS88" s="243"/>
      <c r="AT88" s="210"/>
      <c r="AU88" s="727"/>
      <c r="AV88" s="725"/>
      <c r="AW88" s="725">
        <v>16</v>
      </c>
      <c r="AX88" s="726"/>
    </row>
    <row r="89" spans="1:50" s="24" customFormat="1" ht="28.5" customHeight="1">
      <c r="A89" s="552" t="s">
        <v>137</v>
      </c>
      <c r="B89" s="547"/>
      <c r="C89" s="548"/>
      <c r="D89" s="520" t="s">
        <v>140</v>
      </c>
      <c r="E89" s="521"/>
      <c r="F89" s="521"/>
      <c r="G89" s="521"/>
      <c r="H89" s="521"/>
      <c r="I89" s="521"/>
      <c r="J89" s="521"/>
      <c r="K89" s="521"/>
      <c r="L89" s="521"/>
      <c r="M89" s="521"/>
      <c r="N89" s="521"/>
      <c r="O89" s="521"/>
      <c r="P89" s="521"/>
      <c r="Q89" s="521"/>
      <c r="R89" s="521"/>
      <c r="S89" s="307" t="s">
        <v>214</v>
      </c>
      <c r="T89" s="134" t="s">
        <v>160</v>
      </c>
      <c r="U89" s="98" t="s">
        <v>228</v>
      </c>
      <c r="V89" s="134">
        <v>0</v>
      </c>
      <c r="W89" s="98">
        <v>0</v>
      </c>
      <c r="X89" s="169">
        <v>0</v>
      </c>
      <c r="Y89" s="162">
        <v>0</v>
      </c>
      <c r="Z89" s="134">
        <v>0</v>
      </c>
      <c r="AA89" s="98">
        <v>0</v>
      </c>
      <c r="AB89" s="552">
        <f>SUM(AB90:AC92)</f>
        <v>432</v>
      </c>
      <c r="AC89" s="547"/>
      <c r="AD89" s="552">
        <f>SUM(AD90:AE92)</f>
        <v>252</v>
      </c>
      <c r="AE89" s="547"/>
      <c r="AF89" s="228">
        <f>SUM(AF90:AF92)</f>
        <v>180</v>
      </c>
      <c r="AG89" s="547">
        <f>SUM(AG90:AH92)</f>
        <v>160</v>
      </c>
      <c r="AH89" s="547"/>
      <c r="AI89" s="545"/>
      <c r="AJ89" s="738"/>
      <c r="AK89" s="552">
        <f>SUM(AK90:AL92)</f>
        <v>70</v>
      </c>
      <c r="AL89" s="547"/>
      <c r="AM89" s="552">
        <f>SUM(AM90:AN92)</f>
        <v>110</v>
      </c>
      <c r="AN89" s="547"/>
      <c r="AO89" s="299">
        <f>SUM(AO90:AP92)</f>
        <v>0</v>
      </c>
      <c r="AP89" s="300"/>
      <c r="AQ89" s="299">
        <f>SUM(AQ90:AR92)</f>
        <v>0</v>
      </c>
      <c r="AR89" s="300"/>
      <c r="AS89" s="188">
        <f>SUM(AS90:AS92)</f>
        <v>0</v>
      </c>
      <c r="AT89" s="188">
        <f>SUM(AT90:AT92)</f>
        <v>0</v>
      </c>
      <c r="AU89" s="299">
        <f>SUM(AU90:AV92)</f>
        <v>0</v>
      </c>
      <c r="AV89" s="300"/>
      <c r="AW89" s="299">
        <f>SUM(AW90:AX92)</f>
        <v>0</v>
      </c>
      <c r="AX89" s="553"/>
    </row>
    <row r="90" spans="1:50" s="24" customFormat="1" ht="10.5" customHeight="1">
      <c r="A90" s="574" t="s">
        <v>138</v>
      </c>
      <c r="B90" s="575"/>
      <c r="C90" s="576"/>
      <c r="D90" s="309" t="s">
        <v>141</v>
      </c>
      <c r="E90" s="310"/>
      <c r="F90" s="310"/>
      <c r="G90" s="310"/>
      <c r="H90" s="310"/>
      <c r="I90" s="310"/>
      <c r="J90" s="310"/>
      <c r="K90" s="310"/>
      <c r="L90" s="310"/>
      <c r="M90" s="310"/>
      <c r="N90" s="310"/>
      <c r="O90" s="310"/>
      <c r="P90" s="310"/>
      <c r="Q90" s="310"/>
      <c r="R90" s="310"/>
      <c r="S90" s="308"/>
      <c r="T90" s="318" t="s">
        <v>203</v>
      </c>
      <c r="U90" s="185"/>
      <c r="V90" s="239"/>
      <c r="W90" s="230"/>
      <c r="X90" s="229"/>
      <c r="Y90" s="220"/>
      <c r="Z90" s="239"/>
      <c r="AA90" s="139"/>
      <c r="AB90" s="311">
        <v>54</v>
      </c>
      <c r="AC90" s="302"/>
      <c r="AD90" s="335">
        <f>AB90-AF90</f>
        <v>32</v>
      </c>
      <c r="AE90" s="335"/>
      <c r="AF90" s="240">
        <v>22</v>
      </c>
      <c r="AG90" s="554">
        <v>8</v>
      </c>
      <c r="AH90" s="334"/>
      <c r="AI90" s="554"/>
      <c r="AJ90" s="595"/>
      <c r="AK90" s="311">
        <v>22</v>
      </c>
      <c r="AL90" s="302"/>
      <c r="AM90" s="302"/>
      <c r="AN90" s="303"/>
      <c r="AO90" s="296"/>
      <c r="AP90" s="285"/>
      <c r="AQ90" s="285"/>
      <c r="AR90" s="286"/>
      <c r="AS90" s="224"/>
      <c r="AT90" s="213"/>
      <c r="AU90" s="296"/>
      <c r="AV90" s="285"/>
      <c r="AW90" s="285"/>
      <c r="AX90" s="286"/>
    </row>
    <row r="91" spans="1:50" s="24" customFormat="1" ht="10.5" customHeight="1">
      <c r="A91" s="574" t="s">
        <v>139</v>
      </c>
      <c r="B91" s="575"/>
      <c r="C91" s="576"/>
      <c r="D91" s="309" t="s">
        <v>142</v>
      </c>
      <c r="E91" s="310"/>
      <c r="F91" s="310"/>
      <c r="G91" s="310"/>
      <c r="H91" s="310"/>
      <c r="I91" s="310"/>
      <c r="J91" s="310"/>
      <c r="K91" s="310"/>
      <c r="L91" s="310"/>
      <c r="M91" s="310"/>
      <c r="N91" s="310"/>
      <c r="O91" s="310"/>
      <c r="P91" s="310"/>
      <c r="Q91" s="310"/>
      <c r="R91" s="310"/>
      <c r="S91" s="308"/>
      <c r="T91" s="319"/>
      <c r="U91" s="186"/>
      <c r="V91" s="237"/>
      <c r="W91" s="230"/>
      <c r="X91" s="229"/>
      <c r="Y91" s="151"/>
      <c r="Z91" s="219"/>
      <c r="AA91" s="130"/>
      <c r="AB91" s="311">
        <v>117</v>
      </c>
      <c r="AC91" s="302"/>
      <c r="AD91" s="335">
        <f>AB91-AF91</f>
        <v>69</v>
      </c>
      <c r="AE91" s="335"/>
      <c r="AF91" s="240">
        <v>48</v>
      </c>
      <c r="AG91" s="554">
        <v>42</v>
      </c>
      <c r="AH91" s="334"/>
      <c r="AI91" s="554"/>
      <c r="AJ91" s="595"/>
      <c r="AK91" s="311">
        <v>48</v>
      </c>
      <c r="AL91" s="302"/>
      <c r="AM91" s="302"/>
      <c r="AN91" s="303"/>
      <c r="AO91" s="296"/>
      <c r="AP91" s="285"/>
      <c r="AQ91" s="285"/>
      <c r="AR91" s="286"/>
      <c r="AS91" s="224"/>
      <c r="AT91" s="213"/>
      <c r="AU91" s="293"/>
      <c r="AV91" s="287"/>
      <c r="AW91" s="287"/>
      <c r="AX91" s="288"/>
    </row>
    <row r="92" spans="1:50" s="24" customFormat="1" ht="10.5" customHeight="1">
      <c r="A92" s="574" t="s">
        <v>175</v>
      </c>
      <c r="B92" s="575"/>
      <c r="C92" s="576"/>
      <c r="D92" s="309" t="s">
        <v>143</v>
      </c>
      <c r="E92" s="310"/>
      <c r="F92" s="310"/>
      <c r="G92" s="310"/>
      <c r="H92" s="310"/>
      <c r="I92" s="310"/>
      <c r="J92" s="310"/>
      <c r="K92" s="310"/>
      <c r="L92" s="310"/>
      <c r="M92" s="310"/>
      <c r="N92" s="310"/>
      <c r="O92" s="310"/>
      <c r="P92" s="310"/>
      <c r="Q92" s="310"/>
      <c r="R92" s="310"/>
      <c r="S92" s="308"/>
      <c r="T92" s="219"/>
      <c r="U92" s="187" t="s">
        <v>110</v>
      </c>
      <c r="V92" s="219"/>
      <c r="W92" s="151"/>
      <c r="X92" s="229"/>
      <c r="Y92" s="92"/>
      <c r="Z92" s="219"/>
      <c r="AA92" s="130"/>
      <c r="AB92" s="311">
        <v>261</v>
      </c>
      <c r="AC92" s="302"/>
      <c r="AD92" s="335">
        <f>AB92-AF92</f>
        <v>151</v>
      </c>
      <c r="AE92" s="335"/>
      <c r="AF92" s="240">
        <v>110</v>
      </c>
      <c r="AG92" s="554">
        <v>110</v>
      </c>
      <c r="AH92" s="334"/>
      <c r="AI92" s="554"/>
      <c r="AJ92" s="595"/>
      <c r="AK92" s="311"/>
      <c r="AL92" s="302"/>
      <c r="AM92" s="302">
        <v>110</v>
      </c>
      <c r="AN92" s="303"/>
      <c r="AO92" s="607"/>
      <c r="AP92" s="608"/>
      <c r="AQ92" s="285"/>
      <c r="AR92" s="286"/>
      <c r="AS92" s="224"/>
      <c r="AT92" s="213"/>
      <c r="AU92" s="293"/>
      <c r="AV92" s="287"/>
      <c r="AW92" s="287"/>
      <c r="AX92" s="288"/>
    </row>
    <row r="93" spans="1:50" s="24" customFormat="1" ht="27" customHeight="1">
      <c r="A93" s="281" t="s">
        <v>207</v>
      </c>
      <c r="B93" s="282"/>
      <c r="C93" s="295"/>
      <c r="D93" s="603" t="s">
        <v>246</v>
      </c>
      <c r="E93" s="604"/>
      <c r="F93" s="604"/>
      <c r="G93" s="604"/>
      <c r="H93" s="604"/>
      <c r="I93" s="604"/>
      <c r="J93" s="604"/>
      <c r="K93" s="604"/>
      <c r="L93" s="604"/>
      <c r="M93" s="604"/>
      <c r="N93" s="604"/>
      <c r="O93" s="604"/>
      <c r="P93" s="604"/>
      <c r="Q93" s="604"/>
      <c r="R93" s="604"/>
      <c r="S93" s="308"/>
      <c r="T93" s="125" t="s">
        <v>110</v>
      </c>
      <c r="U93" s="262" t="s">
        <v>110</v>
      </c>
      <c r="V93" s="256"/>
      <c r="W93" s="262"/>
      <c r="X93" s="264"/>
      <c r="Y93" s="104"/>
      <c r="Z93" s="137"/>
      <c r="AA93" s="115"/>
      <c r="AB93" s="281">
        <v>32</v>
      </c>
      <c r="AC93" s="282"/>
      <c r="AD93" s="563">
        <v>0</v>
      </c>
      <c r="AE93" s="563"/>
      <c r="AF93" s="232">
        <v>0</v>
      </c>
      <c r="AG93" s="561">
        <v>32</v>
      </c>
      <c r="AH93" s="294"/>
      <c r="AI93" s="561"/>
      <c r="AJ93" s="562"/>
      <c r="AK93" s="281">
        <v>16</v>
      </c>
      <c r="AL93" s="282"/>
      <c r="AM93" s="294">
        <v>16</v>
      </c>
      <c r="AN93" s="295"/>
      <c r="AO93" s="289"/>
      <c r="AP93" s="283"/>
      <c r="AQ93" s="283"/>
      <c r="AR93" s="284"/>
      <c r="AS93" s="263"/>
      <c r="AT93" s="257"/>
      <c r="AU93" s="289"/>
      <c r="AV93" s="283"/>
      <c r="AW93" s="283"/>
      <c r="AX93" s="284"/>
    </row>
    <row r="94" spans="1:50" s="24" customFormat="1" ht="32.25" customHeight="1" thickBot="1">
      <c r="A94" s="584" t="s">
        <v>208</v>
      </c>
      <c r="B94" s="585"/>
      <c r="C94" s="586"/>
      <c r="D94" s="587" t="s">
        <v>247</v>
      </c>
      <c r="E94" s="588"/>
      <c r="F94" s="588"/>
      <c r="G94" s="588"/>
      <c r="H94" s="588"/>
      <c r="I94" s="588"/>
      <c r="J94" s="588"/>
      <c r="K94" s="588"/>
      <c r="L94" s="588"/>
      <c r="M94" s="588"/>
      <c r="N94" s="588"/>
      <c r="O94" s="588"/>
      <c r="P94" s="588"/>
      <c r="Q94" s="588"/>
      <c r="R94" s="589"/>
      <c r="S94" s="596"/>
      <c r="T94" s="265"/>
      <c r="U94" s="255" t="s">
        <v>110</v>
      </c>
      <c r="V94" s="265"/>
      <c r="W94" s="255"/>
      <c r="X94" s="266"/>
      <c r="Y94" s="267"/>
      <c r="Z94" s="265"/>
      <c r="AA94" s="255"/>
      <c r="AB94" s="584">
        <v>72</v>
      </c>
      <c r="AC94" s="585"/>
      <c r="AD94" s="728">
        <v>0</v>
      </c>
      <c r="AE94" s="728"/>
      <c r="AF94" s="268">
        <v>0</v>
      </c>
      <c r="AG94" s="734">
        <v>72</v>
      </c>
      <c r="AH94" s="735"/>
      <c r="AI94" s="734"/>
      <c r="AJ94" s="736"/>
      <c r="AK94" s="584"/>
      <c r="AL94" s="585"/>
      <c r="AM94" s="585">
        <v>72</v>
      </c>
      <c r="AN94" s="586"/>
      <c r="AO94" s="731"/>
      <c r="AP94" s="729"/>
      <c r="AQ94" s="729"/>
      <c r="AR94" s="730"/>
      <c r="AS94" s="269"/>
      <c r="AT94" s="270"/>
      <c r="AU94" s="731"/>
      <c r="AV94" s="729"/>
      <c r="AW94" s="732"/>
      <c r="AX94" s="733"/>
    </row>
    <row r="95" spans="1:52" s="26" customFormat="1" ht="21.75" customHeight="1">
      <c r="A95" s="623"/>
      <c r="B95" s="624"/>
      <c r="C95" s="625"/>
      <c r="D95" s="599" t="s">
        <v>116</v>
      </c>
      <c r="E95" s="600"/>
      <c r="F95" s="600"/>
      <c r="G95" s="600"/>
      <c r="H95" s="600"/>
      <c r="I95" s="600"/>
      <c r="J95" s="600"/>
      <c r="K95" s="600"/>
      <c r="L95" s="600"/>
      <c r="M95" s="600"/>
      <c r="N95" s="600"/>
      <c r="O95" s="600"/>
      <c r="P95" s="600"/>
      <c r="Q95" s="600"/>
      <c r="R95" s="600"/>
      <c r="S95" s="140"/>
      <c r="T95" s="129" t="s">
        <v>253</v>
      </c>
      <c r="U95" s="174" t="s">
        <v>254</v>
      </c>
      <c r="V95" s="165" t="s">
        <v>231</v>
      </c>
      <c r="W95" s="174" t="s">
        <v>230</v>
      </c>
      <c r="X95" s="174" t="s">
        <v>258</v>
      </c>
      <c r="Y95" s="164" t="s">
        <v>227</v>
      </c>
      <c r="Z95" s="129" t="s">
        <v>261</v>
      </c>
      <c r="AA95" s="175" t="s">
        <v>260</v>
      </c>
      <c r="AB95" s="615">
        <f>AB89+AB85+AB83+AB71+AB62+AB46+AB41+AB33</f>
        <v>4698</v>
      </c>
      <c r="AC95" s="616"/>
      <c r="AD95" s="615">
        <f>AD89+AD85+AD70+AD62+AD46+AD41+AD33</f>
        <v>2746</v>
      </c>
      <c r="AE95" s="616"/>
      <c r="AF95" s="181">
        <f>SUM(AF33+AF41+AF45)</f>
        <v>1952</v>
      </c>
      <c r="AG95" s="620">
        <f>AG89+AG85+AG83+AG71+AG62+AG46+AG41+AG33</f>
        <v>1130</v>
      </c>
      <c r="AH95" s="619"/>
      <c r="AI95" s="619">
        <v>20</v>
      </c>
      <c r="AJ95" s="620"/>
      <c r="AK95" s="605">
        <f>SUM(AK33+AK41+AK45)</f>
        <v>248</v>
      </c>
      <c r="AL95" s="606"/>
      <c r="AM95" s="605">
        <f>SUM(AM33+AM41+AM45)</f>
        <v>320</v>
      </c>
      <c r="AN95" s="606"/>
      <c r="AO95" s="605">
        <f>SUM(AO33+AO41+AO45)</f>
        <v>272</v>
      </c>
      <c r="AP95" s="606"/>
      <c r="AQ95" s="605">
        <f>SUM(AQ33+AQ41+AQ45)</f>
        <v>328</v>
      </c>
      <c r="AR95" s="606"/>
      <c r="AS95" s="182">
        <f>SUM(AS33+AS41+AS45)</f>
        <v>168</v>
      </c>
      <c r="AT95" s="206">
        <f>SUM(AT33+AT41+AT45)</f>
        <v>280</v>
      </c>
      <c r="AU95" s="626">
        <f>SUM(AU33+AU41+AU45)</f>
        <v>216</v>
      </c>
      <c r="AV95" s="627"/>
      <c r="AW95" s="626">
        <f>SUM(AW33+AW41+AW45)</f>
        <v>120</v>
      </c>
      <c r="AX95" s="627"/>
      <c r="AZ95" s="271"/>
    </row>
    <row r="96" spans="1:52" s="26" customFormat="1" ht="12.75" customHeight="1" thickBot="1">
      <c r="A96" s="659"/>
      <c r="B96" s="660"/>
      <c r="C96" s="661"/>
      <c r="D96" s="636" t="s">
        <v>32</v>
      </c>
      <c r="E96" s="637"/>
      <c r="F96" s="637"/>
      <c r="G96" s="637"/>
      <c r="H96" s="637"/>
      <c r="I96" s="637"/>
      <c r="J96" s="637"/>
      <c r="K96" s="637"/>
      <c r="L96" s="637"/>
      <c r="M96" s="637"/>
      <c r="N96" s="637"/>
      <c r="O96" s="637"/>
      <c r="P96" s="637"/>
      <c r="Q96" s="637"/>
      <c r="R96" s="637"/>
      <c r="S96" s="105"/>
      <c r="T96" s="638" t="s">
        <v>255</v>
      </c>
      <c r="U96" s="639"/>
      <c r="V96" s="638" t="s">
        <v>257</v>
      </c>
      <c r="W96" s="639"/>
      <c r="X96" s="642" t="s">
        <v>259</v>
      </c>
      <c r="Y96" s="643"/>
      <c r="Z96" s="638" t="s">
        <v>262</v>
      </c>
      <c r="AA96" s="639"/>
      <c r="AB96" s="628">
        <v>4698</v>
      </c>
      <c r="AC96" s="629"/>
      <c r="AD96" s="621"/>
      <c r="AE96" s="622"/>
      <c r="AF96" s="179">
        <v>2384</v>
      </c>
      <c r="AG96" s="644">
        <v>1564</v>
      </c>
      <c r="AH96" s="645"/>
      <c r="AI96" s="645"/>
      <c r="AJ96" s="645"/>
      <c r="AK96" s="628">
        <f>SUM(AK99:AL101)</f>
        <v>264</v>
      </c>
      <c r="AL96" s="629"/>
      <c r="AM96" s="628">
        <f>SUM(AM99:AN101)</f>
        <v>408</v>
      </c>
      <c r="AN96" s="629"/>
      <c r="AO96" s="628">
        <f>SUM(AO99:AP101)</f>
        <v>272</v>
      </c>
      <c r="AP96" s="629"/>
      <c r="AQ96" s="628">
        <f>SUM(AQ99:AR101)</f>
        <v>360</v>
      </c>
      <c r="AR96" s="629"/>
      <c r="AS96" s="184">
        <f>SUM(AS99:AS101)</f>
        <v>292</v>
      </c>
      <c r="AT96" s="189">
        <f>SUM(AT99:AT101)</f>
        <v>456</v>
      </c>
      <c r="AU96" s="630">
        <f>SUM(AU99:AV101)</f>
        <v>304</v>
      </c>
      <c r="AV96" s="631"/>
      <c r="AW96" s="630">
        <f>SUM(AW99:AX101)</f>
        <v>152</v>
      </c>
      <c r="AX96" s="631"/>
      <c r="AZ96" s="121"/>
    </row>
    <row r="97" spans="1:52" s="26" customFormat="1" ht="20.25" customHeight="1">
      <c r="A97" s="609" t="s">
        <v>84</v>
      </c>
      <c r="B97" s="610"/>
      <c r="C97" s="611"/>
      <c r="D97" s="612" t="s">
        <v>87</v>
      </c>
      <c r="E97" s="612"/>
      <c r="F97" s="612"/>
      <c r="G97" s="612"/>
      <c r="H97" s="612"/>
      <c r="I97" s="612"/>
      <c r="J97" s="612"/>
      <c r="K97" s="612"/>
      <c r="L97" s="612"/>
      <c r="M97" s="612"/>
      <c r="N97" s="612"/>
      <c r="O97" s="612"/>
      <c r="P97" s="612"/>
      <c r="Q97" s="612"/>
      <c r="R97" s="612"/>
      <c r="S97" s="612"/>
      <c r="T97" s="612"/>
      <c r="U97" s="612"/>
      <c r="V97" s="612"/>
      <c r="W97" s="612"/>
      <c r="X97" s="612"/>
      <c r="Y97" s="612"/>
      <c r="Z97" s="612"/>
      <c r="AA97" s="612"/>
      <c r="AB97" s="613"/>
      <c r="AC97" s="614"/>
      <c r="AD97" s="656"/>
      <c r="AE97" s="614"/>
      <c r="AF97" s="180">
        <v>2448</v>
      </c>
      <c r="AG97" s="657" t="s">
        <v>202</v>
      </c>
      <c r="AH97" s="658"/>
      <c r="AI97" s="658"/>
      <c r="AJ97" s="658"/>
      <c r="AK97" s="617"/>
      <c r="AL97" s="618"/>
      <c r="AM97" s="640"/>
      <c r="AN97" s="641"/>
      <c r="AO97" s="632"/>
      <c r="AP97" s="633"/>
      <c r="AQ97" s="634"/>
      <c r="AR97" s="635"/>
      <c r="AS97" s="273"/>
      <c r="AT97" s="274"/>
      <c r="AU97" s="632"/>
      <c r="AV97" s="633"/>
      <c r="AW97" s="646" t="s">
        <v>75</v>
      </c>
      <c r="AX97" s="647"/>
      <c r="AZ97" s="272"/>
    </row>
    <row r="98" spans="1:50" s="21" customFormat="1" ht="12.75" customHeight="1" thickBot="1">
      <c r="A98" s="648" t="s">
        <v>61</v>
      </c>
      <c r="B98" s="649"/>
      <c r="C98" s="650"/>
      <c r="D98" s="651" t="s">
        <v>121</v>
      </c>
      <c r="E98" s="651"/>
      <c r="F98" s="651"/>
      <c r="G98" s="651"/>
      <c r="H98" s="651"/>
      <c r="I98" s="651"/>
      <c r="J98" s="651"/>
      <c r="K98" s="651"/>
      <c r="L98" s="651"/>
      <c r="M98" s="651"/>
      <c r="N98" s="651"/>
      <c r="O98" s="651"/>
      <c r="P98" s="651"/>
      <c r="Q98" s="651"/>
      <c r="R98" s="651"/>
      <c r="S98" s="651"/>
      <c r="T98" s="651"/>
      <c r="U98" s="651"/>
      <c r="V98" s="651"/>
      <c r="W98" s="651"/>
      <c r="X98" s="651"/>
      <c r="Y98" s="651"/>
      <c r="Z98" s="651"/>
      <c r="AA98" s="651"/>
      <c r="AB98" s="652"/>
      <c r="AC98" s="653"/>
      <c r="AD98" s="653"/>
      <c r="AE98" s="653"/>
      <c r="AF98" s="653"/>
      <c r="AG98" s="653"/>
      <c r="AH98" s="653"/>
      <c r="AI98" s="653"/>
      <c r="AJ98" s="653"/>
      <c r="AK98" s="191"/>
      <c r="AL98" s="192"/>
      <c r="AM98" s="193"/>
      <c r="AN98" s="194"/>
      <c r="AO98" s="195"/>
      <c r="AP98" s="196"/>
      <c r="AQ98" s="197"/>
      <c r="AR98" s="198"/>
      <c r="AS98" s="155"/>
      <c r="AT98" s="120"/>
      <c r="AU98" s="195"/>
      <c r="AV98" s="196"/>
      <c r="AW98" s="654" t="s">
        <v>85</v>
      </c>
      <c r="AX98" s="655"/>
    </row>
    <row r="99" spans="1:50" s="21" customFormat="1" ht="10.5" customHeight="1">
      <c r="A99" s="662" t="s">
        <v>97</v>
      </c>
      <c r="B99" s="663"/>
      <c r="C99" s="663"/>
      <c r="D99" s="663"/>
      <c r="E99" s="663"/>
      <c r="F99" s="663"/>
      <c r="G99" s="663"/>
      <c r="H99" s="663"/>
      <c r="I99" s="663"/>
      <c r="J99" s="663"/>
      <c r="K99" s="663"/>
      <c r="L99" s="663"/>
      <c r="M99" s="663"/>
      <c r="N99" s="663"/>
      <c r="O99" s="663"/>
      <c r="P99" s="663"/>
      <c r="Q99" s="663"/>
      <c r="R99" s="663"/>
      <c r="S99" s="663"/>
      <c r="T99" s="663"/>
      <c r="U99" s="663"/>
      <c r="V99" s="663"/>
      <c r="W99" s="663"/>
      <c r="X99" s="663"/>
      <c r="Y99" s="663"/>
      <c r="Z99" s="663"/>
      <c r="AA99" s="663"/>
      <c r="AB99" s="664" t="s">
        <v>100</v>
      </c>
      <c r="AC99" s="665"/>
      <c r="AD99" s="665"/>
      <c r="AE99" s="665"/>
      <c r="AF99" s="665"/>
      <c r="AG99" s="665"/>
      <c r="AH99" s="665"/>
      <c r="AI99" s="665"/>
      <c r="AJ99" s="666"/>
      <c r="AK99" s="615">
        <f>SUM(AK95)</f>
        <v>248</v>
      </c>
      <c r="AL99" s="616"/>
      <c r="AM99" s="616">
        <f>SUM(AM95)</f>
        <v>320</v>
      </c>
      <c r="AN99" s="620"/>
      <c r="AO99" s="667">
        <f>SUM(AO95)</f>
        <v>272</v>
      </c>
      <c r="AP99" s="668"/>
      <c r="AQ99" s="668">
        <f>SUM(AQ95)</f>
        <v>328</v>
      </c>
      <c r="AR99" s="669"/>
      <c r="AS99" s="156">
        <f>SUM(AS95)</f>
        <v>168</v>
      </c>
      <c r="AT99" s="201">
        <f>SUM(AT95)</f>
        <v>280</v>
      </c>
      <c r="AU99" s="667">
        <f>SUM(AU95)</f>
        <v>216</v>
      </c>
      <c r="AV99" s="668"/>
      <c r="AW99" s="668">
        <f>SUM(AW95)</f>
        <v>120</v>
      </c>
      <c r="AX99" s="669"/>
    </row>
    <row r="100" spans="1:50" s="21" customFormat="1" ht="10.5" customHeight="1">
      <c r="A100" s="670" t="s">
        <v>121</v>
      </c>
      <c r="B100" s="671"/>
      <c r="C100" s="671"/>
      <c r="D100" s="671"/>
      <c r="E100" s="671"/>
      <c r="F100" s="671"/>
      <c r="G100" s="671"/>
      <c r="H100" s="671"/>
      <c r="I100" s="671"/>
      <c r="J100" s="671"/>
      <c r="K100" s="671"/>
      <c r="L100" s="671"/>
      <c r="M100" s="671"/>
      <c r="N100" s="671"/>
      <c r="O100" s="671"/>
      <c r="P100" s="671"/>
      <c r="Q100" s="671"/>
      <c r="R100" s="671"/>
      <c r="S100" s="671"/>
      <c r="T100" s="671"/>
      <c r="U100" s="671"/>
      <c r="V100" s="671"/>
      <c r="W100" s="671"/>
      <c r="X100" s="671"/>
      <c r="Y100" s="671"/>
      <c r="Z100" s="671"/>
      <c r="AA100" s="671"/>
      <c r="AB100" s="670" t="s">
        <v>72</v>
      </c>
      <c r="AC100" s="671"/>
      <c r="AD100" s="671"/>
      <c r="AE100" s="671"/>
      <c r="AF100" s="671"/>
      <c r="AG100" s="671"/>
      <c r="AH100" s="671"/>
      <c r="AI100" s="671"/>
      <c r="AJ100" s="671"/>
      <c r="AK100" s="672">
        <v>16</v>
      </c>
      <c r="AL100" s="673"/>
      <c r="AM100" s="672">
        <v>16</v>
      </c>
      <c r="AN100" s="673"/>
      <c r="AO100" s="672">
        <v>0</v>
      </c>
      <c r="AP100" s="673"/>
      <c r="AQ100" s="672">
        <v>32</v>
      </c>
      <c r="AR100" s="673"/>
      <c r="AS100" s="199">
        <v>16</v>
      </c>
      <c r="AT100" s="199">
        <v>32</v>
      </c>
      <c r="AU100" s="674">
        <v>16</v>
      </c>
      <c r="AV100" s="675"/>
      <c r="AW100" s="674">
        <v>32</v>
      </c>
      <c r="AX100" s="676"/>
    </row>
    <row r="101" spans="1:50" s="21" customFormat="1" ht="10.5" customHeight="1">
      <c r="A101" s="670" t="s">
        <v>86</v>
      </c>
      <c r="B101" s="671"/>
      <c r="C101" s="671"/>
      <c r="D101" s="671"/>
      <c r="E101" s="671"/>
      <c r="F101" s="671"/>
      <c r="G101" s="671"/>
      <c r="H101" s="671"/>
      <c r="I101" s="671"/>
      <c r="J101" s="671"/>
      <c r="K101" s="671"/>
      <c r="L101" s="671"/>
      <c r="M101" s="671"/>
      <c r="N101" s="671"/>
      <c r="O101" s="671"/>
      <c r="P101" s="671"/>
      <c r="Q101" s="671"/>
      <c r="R101" s="671"/>
      <c r="S101" s="671"/>
      <c r="T101" s="671"/>
      <c r="U101" s="671"/>
      <c r="V101" s="671"/>
      <c r="W101" s="671"/>
      <c r="X101" s="671"/>
      <c r="Y101" s="671"/>
      <c r="Z101" s="671"/>
      <c r="AA101" s="671"/>
      <c r="AB101" s="670" t="s">
        <v>73</v>
      </c>
      <c r="AC101" s="671"/>
      <c r="AD101" s="671"/>
      <c r="AE101" s="671"/>
      <c r="AF101" s="671"/>
      <c r="AG101" s="671"/>
      <c r="AH101" s="671"/>
      <c r="AI101" s="671"/>
      <c r="AJ101" s="671"/>
      <c r="AK101" s="680">
        <v>0</v>
      </c>
      <c r="AL101" s="681"/>
      <c r="AM101" s="673">
        <v>72</v>
      </c>
      <c r="AN101" s="682"/>
      <c r="AO101" s="683">
        <v>0</v>
      </c>
      <c r="AP101" s="684"/>
      <c r="AQ101" s="677">
        <v>0</v>
      </c>
      <c r="AR101" s="678"/>
      <c r="AS101" s="148">
        <v>108</v>
      </c>
      <c r="AT101" s="190">
        <v>144</v>
      </c>
      <c r="AU101" s="679">
        <v>72</v>
      </c>
      <c r="AV101" s="677"/>
      <c r="AW101" s="677">
        <v>0</v>
      </c>
      <c r="AX101" s="678"/>
    </row>
    <row r="102" spans="1:50" s="21" customFormat="1" ht="10.5" customHeight="1">
      <c r="A102" s="686" t="s">
        <v>101</v>
      </c>
      <c r="B102" s="687"/>
      <c r="C102" s="687"/>
      <c r="D102" s="687"/>
      <c r="E102" s="687"/>
      <c r="F102" s="687"/>
      <c r="G102" s="687"/>
      <c r="H102" s="687"/>
      <c r="I102" s="687"/>
      <c r="J102" s="687"/>
      <c r="K102" s="687"/>
      <c r="L102" s="687"/>
      <c r="M102" s="687"/>
      <c r="N102" s="687"/>
      <c r="O102" s="687"/>
      <c r="P102" s="687"/>
      <c r="Q102" s="687"/>
      <c r="R102" s="687"/>
      <c r="S102" s="687"/>
      <c r="T102" s="687"/>
      <c r="U102" s="687"/>
      <c r="V102" s="687"/>
      <c r="W102" s="687"/>
      <c r="X102" s="687"/>
      <c r="Y102" s="687"/>
      <c r="Z102" s="687"/>
      <c r="AA102" s="687"/>
      <c r="AB102" s="670" t="s">
        <v>7</v>
      </c>
      <c r="AC102" s="671"/>
      <c r="AD102" s="671"/>
      <c r="AE102" s="671"/>
      <c r="AF102" s="671"/>
      <c r="AG102" s="671"/>
      <c r="AH102" s="671"/>
      <c r="AI102" s="671"/>
      <c r="AJ102" s="671"/>
      <c r="AK102" s="680">
        <v>1</v>
      </c>
      <c r="AL102" s="681"/>
      <c r="AM102" s="681">
        <v>1</v>
      </c>
      <c r="AN102" s="685"/>
      <c r="AO102" s="680">
        <v>0</v>
      </c>
      <c r="AP102" s="681"/>
      <c r="AQ102" s="677">
        <v>1</v>
      </c>
      <c r="AR102" s="678"/>
      <c r="AS102" s="148">
        <v>1</v>
      </c>
      <c r="AT102" s="190">
        <v>1</v>
      </c>
      <c r="AU102" s="679">
        <v>1</v>
      </c>
      <c r="AV102" s="677"/>
      <c r="AW102" s="677">
        <v>2</v>
      </c>
      <c r="AX102" s="678"/>
    </row>
    <row r="103" spans="1:50" s="21" customFormat="1" ht="10.5" customHeight="1">
      <c r="A103" s="686" t="s">
        <v>102</v>
      </c>
      <c r="B103" s="687"/>
      <c r="C103" s="687"/>
      <c r="D103" s="687"/>
      <c r="E103" s="687"/>
      <c r="F103" s="687"/>
      <c r="G103" s="687"/>
      <c r="H103" s="687"/>
      <c r="I103" s="687"/>
      <c r="J103" s="687"/>
      <c r="K103" s="687"/>
      <c r="L103" s="687"/>
      <c r="M103" s="687"/>
      <c r="N103" s="687"/>
      <c r="O103" s="687"/>
      <c r="P103" s="687"/>
      <c r="Q103" s="687"/>
      <c r="R103" s="687"/>
      <c r="S103" s="687"/>
      <c r="T103" s="687"/>
      <c r="U103" s="687"/>
      <c r="V103" s="687"/>
      <c r="W103" s="687"/>
      <c r="X103" s="687"/>
      <c r="Y103" s="687"/>
      <c r="Z103" s="687"/>
      <c r="AA103" s="687"/>
      <c r="AB103" s="670" t="s">
        <v>113</v>
      </c>
      <c r="AC103" s="671"/>
      <c r="AD103" s="671"/>
      <c r="AE103" s="671"/>
      <c r="AF103" s="671"/>
      <c r="AG103" s="671"/>
      <c r="AH103" s="671"/>
      <c r="AI103" s="671"/>
      <c r="AJ103" s="671"/>
      <c r="AK103" s="680">
        <v>0</v>
      </c>
      <c r="AL103" s="681"/>
      <c r="AM103" s="681">
        <v>1</v>
      </c>
      <c r="AN103" s="685"/>
      <c r="AO103" s="680">
        <v>0</v>
      </c>
      <c r="AP103" s="681"/>
      <c r="AQ103" s="677">
        <v>1</v>
      </c>
      <c r="AR103" s="678"/>
      <c r="AS103" s="148">
        <v>0</v>
      </c>
      <c r="AT103" s="190">
        <v>0</v>
      </c>
      <c r="AU103" s="679">
        <v>0</v>
      </c>
      <c r="AV103" s="677"/>
      <c r="AW103" s="677">
        <v>2</v>
      </c>
      <c r="AX103" s="678"/>
    </row>
    <row r="104" spans="1:50" s="21" customFormat="1" ht="10.5" customHeight="1">
      <c r="A104" s="686" t="s">
        <v>103</v>
      </c>
      <c r="B104" s="687"/>
      <c r="C104" s="687"/>
      <c r="D104" s="687"/>
      <c r="E104" s="687"/>
      <c r="F104" s="687"/>
      <c r="G104" s="687"/>
      <c r="H104" s="687"/>
      <c r="I104" s="687"/>
      <c r="J104" s="687"/>
      <c r="K104" s="687"/>
      <c r="L104" s="687"/>
      <c r="M104" s="687"/>
      <c r="N104" s="687"/>
      <c r="O104" s="687"/>
      <c r="P104" s="687"/>
      <c r="Q104" s="687"/>
      <c r="R104" s="687"/>
      <c r="S104" s="687"/>
      <c r="T104" s="687"/>
      <c r="U104" s="687"/>
      <c r="V104" s="687"/>
      <c r="W104" s="687"/>
      <c r="X104" s="687"/>
      <c r="Y104" s="687"/>
      <c r="Z104" s="687"/>
      <c r="AA104" s="687"/>
      <c r="AB104" s="670" t="s">
        <v>74</v>
      </c>
      <c r="AC104" s="671"/>
      <c r="AD104" s="671"/>
      <c r="AE104" s="671"/>
      <c r="AF104" s="671"/>
      <c r="AG104" s="671"/>
      <c r="AH104" s="671"/>
      <c r="AI104" s="671"/>
      <c r="AJ104" s="671"/>
      <c r="AK104" s="680">
        <v>5</v>
      </c>
      <c r="AL104" s="681"/>
      <c r="AM104" s="681">
        <v>5</v>
      </c>
      <c r="AN104" s="685"/>
      <c r="AO104" s="679">
        <v>3</v>
      </c>
      <c r="AP104" s="677"/>
      <c r="AQ104" s="677">
        <v>5</v>
      </c>
      <c r="AR104" s="678"/>
      <c r="AS104" s="148">
        <v>1</v>
      </c>
      <c r="AT104" s="190">
        <v>3</v>
      </c>
      <c r="AU104" s="679">
        <v>5</v>
      </c>
      <c r="AV104" s="677"/>
      <c r="AW104" s="677">
        <v>3</v>
      </c>
      <c r="AX104" s="678"/>
    </row>
    <row r="105" spans="1:50" s="21" customFormat="1" ht="10.5" customHeight="1" thickBot="1">
      <c r="A105" s="686"/>
      <c r="B105" s="687"/>
      <c r="C105" s="687"/>
      <c r="D105" s="687"/>
      <c r="E105" s="687"/>
      <c r="F105" s="687"/>
      <c r="G105" s="687"/>
      <c r="H105" s="687"/>
      <c r="I105" s="687"/>
      <c r="J105" s="687"/>
      <c r="K105" s="687"/>
      <c r="L105" s="687"/>
      <c r="M105" s="687"/>
      <c r="N105" s="687"/>
      <c r="O105" s="687"/>
      <c r="P105" s="687"/>
      <c r="Q105" s="687"/>
      <c r="R105" s="687"/>
      <c r="S105" s="687"/>
      <c r="T105" s="687"/>
      <c r="U105" s="687"/>
      <c r="V105" s="687"/>
      <c r="W105" s="687"/>
      <c r="X105" s="687"/>
      <c r="Y105" s="687"/>
      <c r="Z105" s="687"/>
      <c r="AA105" s="687"/>
      <c r="AB105" s="695" t="s">
        <v>8</v>
      </c>
      <c r="AC105" s="696"/>
      <c r="AD105" s="696"/>
      <c r="AE105" s="696"/>
      <c r="AF105" s="696"/>
      <c r="AG105" s="696"/>
      <c r="AH105" s="696"/>
      <c r="AI105" s="696"/>
      <c r="AJ105" s="696"/>
      <c r="AK105" s="697">
        <v>1</v>
      </c>
      <c r="AL105" s="691"/>
      <c r="AM105" s="691">
        <v>0</v>
      </c>
      <c r="AN105" s="692"/>
      <c r="AO105" s="690">
        <v>1</v>
      </c>
      <c r="AP105" s="688"/>
      <c r="AQ105" s="688">
        <v>1</v>
      </c>
      <c r="AR105" s="689"/>
      <c r="AS105" s="200">
        <v>0</v>
      </c>
      <c r="AT105" s="202">
        <v>0</v>
      </c>
      <c r="AU105" s="690">
        <v>2</v>
      </c>
      <c r="AV105" s="688"/>
      <c r="AW105" s="688">
        <v>0</v>
      </c>
      <c r="AX105" s="689"/>
    </row>
    <row r="106" spans="1:50" s="21" customFormat="1" ht="9" customHeight="1">
      <c r="A106" s="27"/>
      <c r="B106" s="27"/>
      <c r="C106" s="27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30"/>
      <c r="AV106" s="30"/>
      <c r="AW106" s="30"/>
      <c r="AX106" s="30"/>
    </row>
    <row r="107" spans="1:50" s="21" customFormat="1" ht="9" customHeight="1">
      <c r="A107" s="27"/>
      <c r="B107" s="27"/>
      <c r="C107" s="27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30"/>
      <c r="AV107" s="30"/>
      <c r="AW107" s="30"/>
      <c r="AX107" s="30"/>
    </row>
    <row r="108" spans="1:50" s="21" customFormat="1" ht="9" customHeight="1">
      <c r="A108" s="27"/>
      <c r="B108" s="27"/>
      <c r="C108" s="27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30"/>
      <c r="AV108" s="30"/>
      <c r="AW108" s="30"/>
      <c r="AX108" s="30"/>
    </row>
    <row r="109" spans="1:50" s="21" customFormat="1" ht="9" customHeight="1">
      <c r="A109" s="27"/>
      <c r="B109" s="27"/>
      <c r="C109" s="27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30"/>
      <c r="AV109" s="30"/>
      <c r="AW109" s="30"/>
      <c r="AX109" s="30"/>
    </row>
    <row r="110" spans="1:50" s="21" customFormat="1" ht="9" customHeight="1">
      <c r="A110" s="27"/>
      <c r="B110" s="27"/>
      <c r="C110" s="27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30"/>
      <c r="AV110" s="30"/>
      <c r="AW110" s="30"/>
      <c r="AX110" s="30"/>
    </row>
    <row r="111" spans="1:50" s="21" customFormat="1" ht="9" customHeight="1">
      <c r="A111" s="27"/>
      <c r="B111" s="27"/>
      <c r="C111" s="27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30"/>
      <c r="AV111" s="30"/>
      <c r="AW111" s="30"/>
      <c r="AX111" s="30"/>
    </row>
    <row r="112" spans="1:50" s="21" customFormat="1" ht="9" customHeight="1">
      <c r="A112" s="27"/>
      <c r="B112" s="27"/>
      <c r="C112" s="27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30"/>
      <c r="AV112" s="30"/>
      <c r="AW112" s="30"/>
      <c r="AX112" s="30"/>
    </row>
    <row r="113" spans="1:50" s="21" customFormat="1" ht="9" customHeight="1">
      <c r="A113" s="27"/>
      <c r="B113" s="27"/>
      <c r="C113" s="27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30"/>
      <c r="AV113" s="30"/>
      <c r="AW113" s="30"/>
      <c r="AX113" s="30"/>
    </row>
    <row r="114" spans="1:50" s="21" customFormat="1" ht="9" customHeight="1">
      <c r="A114" s="27"/>
      <c r="B114" s="27"/>
      <c r="C114" s="27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30"/>
      <c r="AV114" s="30"/>
      <c r="AW114" s="30"/>
      <c r="AX114" s="30"/>
    </row>
    <row r="115" spans="1:50" s="21" customFormat="1" ht="9" customHeight="1">
      <c r="A115" s="27"/>
      <c r="B115" s="27"/>
      <c r="C115" s="27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30"/>
      <c r="AV115" s="30"/>
      <c r="AW115" s="30"/>
      <c r="AX115" s="30"/>
    </row>
    <row r="116" spans="1:50" s="21" customFormat="1" ht="10.5" customHeight="1">
      <c r="A116" s="27"/>
      <c r="B116" s="27"/>
      <c r="C116" s="27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698" t="s">
        <v>99</v>
      </c>
      <c r="Y116" s="698"/>
      <c r="Z116" s="698"/>
      <c r="AA116" s="698"/>
      <c r="AB116" s="698"/>
      <c r="AC116" s="698"/>
      <c r="AD116" s="698"/>
      <c r="AE116" s="698"/>
      <c r="AF116" s="698"/>
      <c r="AG116" s="698"/>
      <c r="AH116" s="698"/>
      <c r="AI116" s="698"/>
      <c r="AJ116" s="698"/>
      <c r="AK116" s="698"/>
      <c r="AL116" s="698"/>
      <c r="AM116" s="698"/>
      <c r="AN116" s="698"/>
      <c r="AO116" s="698"/>
      <c r="AP116" s="698"/>
      <c r="AQ116" s="698"/>
      <c r="AR116" s="698"/>
      <c r="AS116" s="698"/>
      <c r="AT116" s="698"/>
      <c r="AU116" s="698"/>
      <c r="AV116" s="698"/>
      <c r="AW116" s="698"/>
      <c r="AX116" s="30"/>
    </row>
    <row r="117" spans="1:50" s="21" customFormat="1" ht="9" customHeight="1">
      <c r="A117" s="27"/>
      <c r="B117" s="27"/>
      <c r="C117" s="27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30"/>
      <c r="AV117" s="30"/>
      <c r="AW117" s="30"/>
      <c r="AX117" s="30"/>
    </row>
    <row r="118" spans="1:50" s="21" customFormat="1" ht="9" customHeight="1">
      <c r="A118" s="27"/>
      <c r="B118" s="27"/>
      <c r="C118" s="27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699" t="s">
        <v>23</v>
      </c>
      <c r="AB118" s="699"/>
      <c r="AC118" s="699" t="s">
        <v>33</v>
      </c>
      <c r="AD118" s="699"/>
      <c r="AE118" s="699"/>
      <c r="AF118" s="699"/>
      <c r="AG118" s="699"/>
      <c r="AH118" s="699"/>
      <c r="AI118" s="699"/>
      <c r="AJ118" s="699"/>
      <c r="AK118" s="699"/>
      <c r="AL118" s="699"/>
      <c r="AM118" s="699"/>
      <c r="AN118" s="699"/>
      <c r="AO118" s="699"/>
      <c r="AP118" s="699"/>
      <c r="AQ118" s="699"/>
      <c r="AR118" s="699"/>
      <c r="AS118" s="699"/>
      <c r="AT118" s="699"/>
      <c r="AU118" s="699"/>
      <c r="AV118" s="30"/>
      <c r="AW118" s="30"/>
      <c r="AX118" s="30"/>
    </row>
    <row r="119" spans="1:50" s="21" customFormat="1" ht="9" customHeight="1">
      <c r="A119" s="27"/>
      <c r="B119" s="27"/>
      <c r="C119" s="27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748"/>
      <c r="AB119" s="748"/>
      <c r="AC119" s="699" t="s">
        <v>34</v>
      </c>
      <c r="AD119" s="699"/>
      <c r="AE119" s="699"/>
      <c r="AF119" s="699"/>
      <c r="AG119" s="699"/>
      <c r="AH119" s="699"/>
      <c r="AI119" s="699"/>
      <c r="AJ119" s="699"/>
      <c r="AK119" s="699"/>
      <c r="AL119" s="699"/>
      <c r="AM119" s="699"/>
      <c r="AN119" s="699"/>
      <c r="AO119" s="699"/>
      <c r="AP119" s="699"/>
      <c r="AQ119" s="699"/>
      <c r="AR119" s="699"/>
      <c r="AS119" s="699"/>
      <c r="AT119" s="699"/>
      <c r="AU119" s="699"/>
      <c r="AV119" s="30"/>
      <c r="AW119" s="30"/>
      <c r="AX119" s="30"/>
    </row>
    <row r="120" spans="1:50" s="21" customFormat="1" ht="9" customHeight="1">
      <c r="A120" s="27"/>
      <c r="B120" s="27"/>
      <c r="C120" s="27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693">
        <v>1</v>
      </c>
      <c r="AB120" s="693"/>
      <c r="AC120" s="694" t="s">
        <v>183</v>
      </c>
      <c r="AD120" s="694"/>
      <c r="AE120" s="694"/>
      <c r="AF120" s="694"/>
      <c r="AG120" s="694"/>
      <c r="AH120" s="694"/>
      <c r="AI120" s="694"/>
      <c r="AJ120" s="694"/>
      <c r="AK120" s="694"/>
      <c r="AL120" s="694"/>
      <c r="AM120" s="694"/>
      <c r="AN120" s="694"/>
      <c r="AO120" s="694"/>
      <c r="AP120" s="694"/>
      <c r="AQ120" s="694"/>
      <c r="AR120" s="694"/>
      <c r="AS120" s="694"/>
      <c r="AT120" s="694"/>
      <c r="AU120" s="694"/>
      <c r="AV120" s="30"/>
      <c r="AW120" s="30"/>
      <c r="AX120" s="30"/>
    </row>
    <row r="121" spans="1:50" s="21" customFormat="1" ht="9" customHeight="1">
      <c r="A121" s="27"/>
      <c r="B121" s="27"/>
      <c r="C121" s="27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693">
        <v>2</v>
      </c>
      <c r="AB121" s="693"/>
      <c r="AC121" s="694" t="s">
        <v>35</v>
      </c>
      <c r="AD121" s="694"/>
      <c r="AE121" s="694"/>
      <c r="AF121" s="694"/>
      <c r="AG121" s="694"/>
      <c r="AH121" s="694"/>
      <c r="AI121" s="694"/>
      <c r="AJ121" s="694"/>
      <c r="AK121" s="694"/>
      <c r="AL121" s="694"/>
      <c r="AM121" s="694"/>
      <c r="AN121" s="694"/>
      <c r="AO121" s="694"/>
      <c r="AP121" s="694"/>
      <c r="AQ121" s="694"/>
      <c r="AR121" s="694"/>
      <c r="AS121" s="694"/>
      <c r="AT121" s="694"/>
      <c r="AU121" s="694"/>
      <c r="AV121" s="30"/>
      <c r="AW121" s="30"/>
      <c r="AX121" s="30"/>
    </row>
    <row r="122" spans="1:50" s="21" customFormat="1" ht="9" customHeight="1">
      <c r="A122" s="27"/>
      <c r="B122" s="27"/>
      <c r="C122" s="27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693">
        <v>3</v>
      </c>
      <c r="AB122" s="693"/>
      <c r="AC122" s="694" t="s">
        <v>184</v>
      </c>
      <c r="AD122" s="694"/>
      <c r="AE122" s="694"/>
      <c r="AF122" s="694"/>
      <c r="AG122" s="694"/>
      <c r="AH122" s="694"/>
      <c r="AI122" s="694"/>
      <c r="AJ122" s="694"/>
      <c r="AK122" s="694"/>
      <c r="AL122" s="694"/>
      <c r="AM122" s="694"/>
      <c r="AN122" s="694"/>
      <c r="AO122" s="694"/>
      <c r="AP122" s="694"/>
      <c r="AQ122" s="694"/>
      <c r="AR122" s="694"/>
      <c r="AS122" s="694"/>
      <c r="AT122" s="694"/>
      <c r="AU122" s="694"/>
      <c r="AV122" s="30"/>
      <c r="AW122" s="30"/>
      <c r="AX122" s="30"/>
    </row>
    <row r="123" spans="1:50" s="21" customFormat="1" ht="9" customHeight="1">
      <c r="A123" s="27"/>
      <c r="B123" s="27"/>
      <c r="C123" s="27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693">
        <v>4</v>
      </c>
      <c r="AB123" s="693"/>
      <c r="AC123" s="694" t="s">
        <v>117</v>
      </c>
      <c r="AD123" s="694"/>
      <c r="AE123" s="694"/>
      <c r="AF123" s="694"/>
      <c r="AG123" s="694"/>
      <c r="AH123" s="694"/>
      <c r="AI123" s="694"/>
      <c r="AJ123" s="694"/>
      <c r="AK123" s="694"/>
      <c r="AL123" s="694"/>
      <c r="AM123" s="694"/>
      <c r="AN123" s="694"/>
      <c r="AO123" s="694"/>
      <c r="AP123" s="694"/>
      <c r="AQ123" s="694"/>
      <c r="AR123" s="694"/>
      <c r="AS123" s="694"/>
      <c r="AT123" s="694"/>
      <c r="AU123" s="694"/>
      <c r="AV123" s="30"/>
      <c r="AW123" s="30"/>
      <c r="AX123" s="30"/>
    </row>
    <row r="124" spans="1:50" s="21" customFormat="1" ht="9" customHeight="1">
      <c r="A124" s="27"/>
      <c r="B124" s="27"/>
      <c r="C124" s="27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693">
        <v>5</v>
      </c>
      <c r="AB124" s="693"/>
      <c r="AC124" s="694" t="s">
        <v>185</v>
      </c>
      <c r="AD124" s="694"/>
      <c r="AE124" s="694"/>
      <c r="AF124" s="694"/>
      <c r="AG124" s="694"/>
      <c r="AH124" s="694"/>
      <c r="AI124" s="694"/>
      <c r="AJ124" s="694"/>
      <c r="AK124" s="694"/>
      <c r="AL124" s="694"/>
      <c r="AM124" s="694"/>
      <c r="AN124" s="694"/>
      <c r="AO124" s="694"/>
      <c r="AP124" s="694"/>
      <c r="AQ124" s="694"/>
      <c r="AR124" s="694"/>
      <c r="AS124" s="694"/>
      <c r="AT124" s="694"/>
      <c r="AU124" s="694"/>
      <c r="AV124" s="30"/>
      <c r="AW124" s="30"/>
      <c r="AX124" s="30"/>
    </row>
    <row r="125" spans="1:50" s="21" customFormat="1" ht="9" customHeight="1">
      <c r="A125" s="27"/>
      <c r="B125" s="27"/>
      <c r="C125" s="27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AA125" s="693">
        <v>6</v>
      </c>
      <c r="AB125" s="693"/>
      <c r="AC125" s="694" t="s">
        <v>186</v>
      </c>
      <c r="AD125" s="694"/>
      <c r="AE125" s="694"/>
      <c r="AF125" s="694"/>
      <c r="AG125" s="694"/>
      <c r="AH125" s="694"/>
      <c r="AI125" s="694"/>
      <c r="AJ125" s="694"/>
      <c r="AK125" s="694"/>
      <c r="AL125" s="694"/>
      <c r="AM125" s="694"/>
      <c r="AN125" s="694"/>
      <c r="AO125" s="694"/>
      <c r="AP125" s="694"/>
      <c r="AQ125" s="694"/>
      <c r="AR125" s="694"/>
      <c r="AS125" s="694"/>
      <c r="AT125" s="694"/>
      <c r="AU125" s="694"/>
      <c r="AX125" s="30"/>
    </row>
    <row r="126" spans="2:50" ht="12.75" customHeight="1">
      <c r="B126" s="1"/>
      <c r="C126" s="1"/>
      <c r="D126" s="1"/>
      <c r="E126" s="1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176"/>
      <c r="T126" s="176"/>
      <c r="U126" s="176"/>
      <c r="V126" s="176"/>
      <c r="W126" s="176"/>
      <c r="X126" s="176"/>
      <c r="Y126" s="176"/>
      <c r="Z126" s="176"/>
      <c r="AA126" s="693">
        <v>7</v>
      </c>
      <c r="AB126" s="693"/>
      <c r="AC126" s="694" t="s">
        <v>187</v>
      </c>
      <c r="AD126" s="694"/>
      <c r="AE126" s="694"/>
      <c r="AF126" s="694"/>
      <c r="AG126" s="694"/>
      <c r="AH126" s="694"/>
      <c r="AI126" s="694"/>
      <c r="AJ126" s="694"/>
      <c r="AK126" s="694"/>
      <c r="AL126" s="694"/>
      <c r="AM126" s="694"/>
      <c r="AN126" s="694"/>
      <c r="AO126" s="694"/>
      <c r="AP126" s="694"/>
      <c r="AQ126" s="694"/>
      <c r="AR126" s="694"/>
      <c r="AS126" s="694"/>
      <c r="AT126" s="694"/>
      <c r="AU126" s="694"/>
      <c r="AV126" s="45"/>
      <c r="AW126" s="45"/>
      <c r="AX126" s="45"/>
    </row>
    <row r="127" spans="2:53" ht="12.75" customHeight="1">
      <c r="B127" s="39"/>
      <c r="C127" s="39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693">
        <v>8</v>
      </c>
      <c r="AB127" s="693"/>
      <c r="AC127" s="694" t="s">
        <v>188</v>
      </c>
      <c r="AD127" s="694"/>
      <c r="AE127" s="694"/>
      <c r="AF127" s="694"/>
      <c r="AG127" s="694"/>
      <c r="AH127" s="694"/>
      <c r="AI127" s="694"/>
      <c r="AJ127" s="694"/>
      <c r="AK127" s="694"/>
      <c r="AL127" s="694"/>
      <c r="AM127" s="694"/>
      <c r="AN127" s="694"/>
      <c r="AO127" s="694"/>
      <c r="AP127" s="694"/>
      <c r="AQ127" s="694"/>
      <c r="AR127" s="694"/>
      <c r="AS127" s="694"/>
      <c r="AT127" s="694"/>
      <c r="AU127" s="694"/>
      <c r="AV127" s="45"/>
      <c r="AW127" s="45"/>
      <c r="AX127" s="45"/>
      <c r="AY127" s="45"/>
      <c r="AZ127" s="45"/>
      <c r="BA127" s="45"/>
    </row>
    <row r="128" spans="2:53" ht="10.5" customHeight="1"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693">
        <v>9</v>
      </c>
      <c r="AB128" s="693"/>
      <c r="AC128" s="694" t="s">
        <v>189</v>
      </c>
      <c r="AD128" s="694"/>
      <c r="AE128" s="694"/>
      <c r="AF128" s="694"/>
      <c r="AG128" s="694"/>
      <c r="AH128" s="694"/>
      <c r="AI128" s="694"/>
      <c r="AJ128" s="694"/>
      <c r="AK128" s="694"/>
      <c r="AL128" s="694"/>
      <c r="AM128" s="694"/>
      <c r="AN128" s="694"/>
      <c r="AO128" s="694"/>
      <c r="AP128" s="694"/>
      <c r="AQ128" s="694"/>
      <c r="AR128" s="694"/>
      <c r="AS128" s="694"/>
      <c r="AT128" s="694"/>
      <c r="AU128" s="694"/>
      <c r="AV128" s="45"/>
      <c r="AW128" s="45"/>
      <c r="AX128" s="45"/>
      <c r="AY128" s="45"/>
      <c r="AZ128" s="45"/>
      <c r="BA128" s="45"/>
    </row>
    <row r="129" spans="2:52" ht="10.5" customHeight="1"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693">
        <v>10</v>
      </c>
      <c r="AB129" s="693"/>
      <c r="AC129" s="694" t="s">
        <v>190</v>
      </c>
      <c r="AD129" s="694"/>
      <c r="AE129" s="694"/>
      <c r="AF129" s="694"/>
      <c r="AG129" s="694"/>
      <c r="AH129" s="694"/>
      <c r="AI129" s="694"/>
      <c r="AJ129" s="694"/>
      <c r="AK129" s="694"/>
      <c r="AL129" s="694"/>
      <c r="AM129" s="694"/>
      <c r="AN129" s="694"/>
      <c r="AO129" s="694"/>
      <c r="AP129" s="694"/>
      <c r="AQ129" s="694"/>
      <c r="AR129" s="694"/>
      <c r="AS129" s="694"/>
      <c r="AT129" s="694"/>
      <c r="AU129" s="694"/>
      <c r="AV129" s="47"/>
      <c r="AW129" s="67"/>
      <c r="AX129" s="67"/>
      <c r="AY129" s="67"/>
      <c r="AZ129" s="67"/>
    </row>
    <row r="130" spans="2:52" ht="10.5" customHeight="1"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693">
        <v>11</v>
      </c>
      <c r="AB130" s="693"/>
      <c r="AC130" s="694" t="s">
        <v>191</v>
      </c>
      <c r="AD130" s="694"/>
      <c r="AE130" s="694"/>
      <c r="AF130" s="694"/>
      <c r="AG130" s="694"/>
      <c r="AH130" s="694"/>
      <c r="AI130" s="694"/>
      <c r="AJ130" s="694"/>
      <c r="AK130" s="694"/>
      <c r="AL130" s="694"/>
      <c r="AM130" s="694"/>
      <c r="AN130" s="694"/>
      <c r="AO130" s="694"/>
      <c r="AP130" s="694"/>
      <c r="AQ130" s="694"/>
      <c r="AR130" s="694"/>
      <c r="AS130" s="694"/>
      <c r="AT130" s="694"/>
      <c r="AU130" s="694"/>
      <c r="AV130" s="47"/>
      <c r="AW130" s="67"/>
      <c r="AX130" s="67"/>
      <c r="AY130" s="67"/>
      <c r="AZ130" s="67"/>
    </row>
    <row r="131" spans="2:52" ht="10.5" customHeight="1"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693">
        <v>12</v>
      </c>
      <c r="AB131" s="693"/>
      <c r="AC131" s="694" t="s">
        <v>192</v>
      </c>
      <c r="AD131" s="694"/>
      <c r="AE131" s="694"/>
      <c r="AF131" s="694"/>
      <c r="AG131" s="694"/>
      <c r="AH131" s="694"/>
      <c r="AI131" s="694"/>
      <c r="AJ131" s="694"/>
      <c r="AK131" s="694"/>
      <c r="AL131" s="694"/>
      <c r="AM131" s="694"/>
      <c r="AN131" s="694"/>
      <c r="AO131" s="694"/>
      <c r="AP131" s="694"/>
      <c r="AQ131" s="694"/>
      <c r="AR131" s="694"/>
      <c r="AS131" s="694"/>
      <c r="AT131" s="694"/>
      <c r="AU131" s="694"/>
      <c r="AV131" s="47"/>
      <c r="AW131" s="67"/>
      <c r="AX131" s="67"/>
      <c r="AY131" s="67"/>
      <c r="AZ131" s="67"/>
    </row>
    <row r="132" spans="2:52" ht="10.5" customHeight="1"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693">
        <v>13</v>
      </c>
      <c r="AB132" s="693"/>
      <c r="AC132" s="694" t="s">
        <v>193</v>
      </c>
      <c r="AD132" s="694"/>
      <c r="AE132" s="694"/>
      <c r="AF132" s="694"/>
      <c r="AG132" s="694"/>
      <c r="AH132" s="694"/>
      <c r="AI132" s="694"/>
      <c r="AJ132" s="694"/>
      <c r="AK132" s="694"/>
      <c r="AL132" s="694"/>
      <c r="AM132" s="694"/>
      <c r="AN132" s="694"/>
      <c r="AO132" s="694"/>
      <c r="AP132" s="694"/>
      <c r="AQ132" s="694"/>
      <c r="AR132" s="694"/>
      <c r="AS132" s="694"/>
      <c r="AT132" s="694"/>
      <c r="AU132" s="694"/>
      <c r="AV132" s="47"/>
      <c r="AW132" s="67"/>
      <c r="AX132" s="67"/>
      <c r="AY132" s="67"/>
      <c r="AZ132" s="67"/>
    </row>
    <row r="133" spans="2:52" ht="10.5" customHeight="1"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693">
        <v>14</v>
      </c>
      <c r="AB133" s="693"/>
      <c r="AC133" s="694" t="s">
        <v>194</v>
      </c>
      <c r="AD133" s="694"/>
      <c r="AE133" s="694"/>
      <c r="AF133" s="694"/>
      <c r="AG133" s="694"/>
      <c r="AH133" s="694"/>
      <c r="AI133" s="694"/>
      <c r="AJ133" s="694"/>
      <c r="AK133" s="694"/>
      <c r="AL133" s="694"/>
      <c r="AM133" s="694"/>
      <c r="AN133" s="694"/>
      <c r="AO133" s="694"/>
      <c r="AP133" s="694"/>
      <c r="AQ133" s="694"/>
      <c r="AR133" s="694"/>
      <c r="AS133" s="694"/>
      <c r="AT133" s="694"/>
      <c r="AU133" s="694"/>
      <c r="AV133" s="47"/>
      <c r="AW133" s="67"/>
      <c r="AX133" s="67"/>
      <c r="AY133" s="67"/>
      <c r="AZ133" s="67"/>
    </row>
    <row r="134" spans="2:52" ht="21.75" customHeight="1"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693">
        <v>15</v>
      </c>
      <c r="AB134" s="693"/>
      <c r="AC134" s="694" t="s">
        <v>195</v>
      </c>
      <c r="AD134" s="694"/>
      <c r="AE134" s="694"/>
      <c r="AF134" s="694"/>
      <c r="AG134" s="694"/>
      <c r="AH134" s="694"/>
      <c r="AI134" s="694"/>
      <c r="AJ134" s="694"/>
      <c r="AK134" s="694"/>
      <c r="AL134" s="694"/>
      <c r="AM134" s="694"/>
      <c r="AN134" s="694"/>
      <c r="AO134" s="694"/>
      <c r="AP134" s="694"/>
      <c r="AQ134" s="694"/>
      <c r="AR134" s="694"/>
      <c r="AS134" s="694"/>
      <c r="AT134" s="694"/>
      <c r="AU134" s="694"/>
      <c r="AV134" s="47"/>
      <c r="AW134" s="67"/>
      <c r="AX134" s="67"/>
      <c r="AY134" s="67"/>
      <c r="AZ134" s="67"/>
    </row>
    <row r="135" spans="2:52" ht="12" customHeight="1"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693">
        <v>16</v>
      </c>
      <c r="AB135" s="693"/>
      <c r="AC135" s="694" t="s">
        <v>196</v>
      </c>
      <c r="AD135" s="694"/>
      <c r="AE135" s="694"/>
      <c r="AF135" s="694"/>
      <c r="AG135" s="694"/>
      <c r="AH135" s="694"/>
      <c r="AI135" s="694"/>
      <c r="AJ135" s="694"/>
      <c r="AK135" s="694"/>
      <c r="AL135" s="694"/>
      <c r="AM135" s="694"/>
      <c r="AN135" s="694"/>
      <c r="AO135" s="694"/>
      <c r="AP135" s="694"/>
      <c r="AQ135" s="694"/>
      <c r="AR135" s="694"/>
      <c r="AS135" s="694"/>
      <c r="AT135" s="694"/>
      <c r="AU135" s="694"/>
      <c r="AV135" s="75"/>
      <c r="AW135" s="68"/>
      <c r="AX135" s="68"/>
      <c r="AY135" s="68"/>
      <c r="AZ135" s="68"/>
    </row>
    <row r="136" spans="2:52" ht="12" customHeight="1">
      <c r="B136" s="42"/>
      <c r="C136" s="42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2"/>
      <c r="T136" s="42"/>
      <c r="U136" s="42"/>
      <c r="V136" s="42"/>
      <c r="W136" s="42"/>
      <c r="X136" s="42"/>
      <c r="Y136" s="42"/>
      <c r="Z136" s="42"/>
      <c r="AA136" s="693">
        <v>17</v>
      </c>
      <c r="AB136" s="693"/>
      <c r="AC136" s="694" t="s">
        <v>197</v>
      </c>
      <c r="AD136" s="694"/>
      <c r="AE136" s="694"/>
      <c r="AF136" s="694"/>
      <c r="AG136" s="694"/>
      <c r="AH136" s="694"/>
      <c r="AI136" s="694"/>
      <c r="AJ136" s="694"/>
      <c r="AK136" s="694"/>
      <c r="AL136" s="694"/>
      <c r="AM136" s="694"/>
      <c r="AN136" s="694"/>
      <c r="AO136" s="694"/>
      <c r="AP136" s="694"/>
      <c r="AQ136" s="694"/>
      <c r="AR136" s="694"/>
      <c r="AS136" s="694"/>
      <c r="AT136" s="694"/>
      <c r="AU136" s="694"/>
      <c r="AV136" s="47"/>
      <c r="AW136" s="67"/>
      <c r="AX136" s="67"/>
      <c r="AY136" s="67"/>
      <c r="AZ136" s="67"/>
    </row>
    <row r="137" spans="2:52" ht="11.25" customHeight="1">
      <c r="B137" s="42"/>
      <c r="C137" s="42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2"/>
      <c r="T137" s="42"/>
      <c r="U137" s="42"/>
      <c r="V137" s="42"/>
      <c r="W137" s="42"/>
      <c r="X137" s="42"/>
      <c r="Y137" s="42"/>
      <c r="Z137" s="42"/>
      <c r="AA137" s="693">
        <v>18</v>
      </c>
      <c r="AB137" s="693"/>
      <c r="AC137" s="694" t="s">
        <v>62</v>
      </c>
      <c r="AD137" s="694"/>
      <c r="AE137" s="694"/>
      <c r="AF137" s="694"/>
      <c r="AG137" s="694"/>
      <c r="AH137" s="694"/>
      <c r="AI137" s="694"/>
      <c r="AJ137" s="694"/>
      <c r="AK137" s="694"/>
      <c r="AL137" s="694"/>
      <c r="AM137" s="694"/>
      <c r="AN137" s="694"/>
      <c r="AO137" s="694"/>
      <c r="AP137" s="694"/>
      <c r="AQ137" s="694"/>
      <c r="AR137" s="694"/>
      <c r="AS137" s="694"/>
      <c r="AT137" s="694"/>
      <c r="AU137" s="694"/>
      <c r="AV137" s="47"/>
      <c r="AW137" s="67"/>
      <c r="AX137" s="67"/>
      <c r="AY137" s="67"/>
      <c r="AZ137" s="67"/>
    </row>
    <row r="138" spans="2:52" ht="10.5" customHeight="1"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693"/>
      <c r="AB138" s="693"/>
      <c r="AC138" s="700" t="s">
        <v>36</v>
      </c>
      <c r="AD138" s="700"/>
      <c r="AE138" s="700"/>
      <c r="AF138" s="700"/>
      <c r="AG138" s="700"/>
      <c r="AH138" s="700"/>
      <c r="AI138" s="700"/>
      <c r="AJ138" s="700"/>
      <c r="AK138" s="700"/>
      <c r="AL138" s="700"/>
      <c r="AM138" s="700"/>
      <c r="AN138" s="700"/>
      <c r="AO138" s="700"/>
      <c r="AP138" s="700"/>
      <c r="AQ138" s="700"/>
      <c r="AR138" s="700"/>
      <c r="AS138" s="700"/>
      <c r="AT138" s="700"/>
      <c r="AU138" s="700"/>
      <c r="AV138" s="47"/>
      <c r="AW138" s="67"/>
      <c r="AX138" s="67"/>
      <c r="AY138" s="67"/>
      <c r="AZ138" s="67"/>
    </row>
    <row r="139" spans="2:52" ht="11.25" customHeight="1">
      <c r="B139" s="42"/>
      <c r="C139" s="42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693">
        <v>19</v>
      </c>
      <c r="AB139" s="693"/>
      <c r="AC139" s="694" t="s">
        <v>198</v>
      </c>
      <c r="AD139" s="694"/>
      <c r="AE139" s="694"/>
      <c r="AF139" s="694"/>
      <c r="AG139" s="694"/>
      <c r="AH139" s="694"/>
      <c r="AI139" s="694"/>
      <c r="AJ139" s="694"/>
      <c r="AK139" s="694"/>
      <c r="AL139" s="694"/>
      <c r="AM139" s="694"/>
      <c r="AN139" s="694"/>
      <c r="AO139" s="694"/>
      <c r="AP139" s="694"/>
      <c r="AQ139" s="694"/>
      <c r="AR139" s="694"/>
      <c r="AS139" s="694"/>
      <c r="AT139" s="694"/>
      <c r="AU139" s="694"/>
      <c r="AV139" s="47"/>
      <c r="AW139" s="67"/>
      <c r="AX139" s="67"/>
      <c r="AY139" s="67"/>
      <c r="AZ139" s="67"/>
    </row>
    <row r="140" spans="2:52" ht="12.75" customHeight="1">
      <c r="B140" s="20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31"/>
      <c r="T140" s="31"/>
      <c r="U140" s="31"/>
      <c r="V140" s="31"/>
      <c r="W140" s="31"/>
      <c r="X140" s="31"/>
      <c r="Y140" s="31"/>
      <c r="Z140" s="31"/>
      <c r="AA140" s="693">
        <v>20</v>
      </c>
      <c r="AB140" s="693"/>
      <c r="AC140" s="694" t="s">
        <v>199</v>
      </c>
      <c r="AD140" s="694"/>
      <c r="AE140" s="694"/>
      <c r="AF140" s="694"/>
      <c r="AG140" s="694"/>
      <c r="AH140" s="694"/>
      <c r="AI140" s="694"/>
      <c r="AJ140" s="694"/>
      <c r="AK140" s="694"/>
      <c r="AL140" s="694"/>
      <c r="AM140" s="694"/>
      <c r="AN140" s="694"/>
      <c r="AO140" s="694"/>
      <c r="AP140" s="694"/>
      <c r="AQ140" s="694"/>
      <c r="AR140" s="694"/>
      <c r="AS140" s="694"/>
      <c r="AT140" s="694"/>
      <c r="AU140" s="694"/>
      <c r="AV140" s="47"/>
      <c r="AW140" s="67"/>
      <c r="AX140" s="67"/>
      <c r="AY140" s="67"/>
      <c r="AZ140" s="67"/>
    </row>
    <row r="141" spans="2:52" ht="12.75" customHeight="1">
      <c r="B141" s="9"/>
      <c r="C141" s="705"/>
      <c r="D141" s="705"/>
      <c r="E141" s="705"/>
      <c r="F141" s="705"/>
      <c r="G141" s="705"/>
      <c r="H141" s="705"/>
      <c r="I141" s="705"/>
      <c r="J141" s="705"/>
      <c r="K141" s="705"/>
      <c r="L141" s="705"/>
      <c r="M141" s="705"/>
      <c r="N141" s="705"/>
      <c r="O141" s="705"/>
      <c r="P141" s="705"/>
      <c r="Q141" s="705"/>
      <c r="R141" s="705"/>
      <c r="S141" s="9"/>
      <c r="T141" s="9"/>
      <c r="U141" s="9"/>
      <c r="V141" s="9"/>
      <c r="W141" s="9"/>
      <c r="X141" s="9"/>
      <c r="Y141" s="9"/>
      <c r="Z141" s="9"/>
      <c r="AA141" s="693">
        <v>21</v>
      </c>
      <c r="AB141" s="693"/>
      <c r="AC141" s="694" t="s">
        <v>200</v>
      </c>
      <c r="AD141" s="694"/>
      <c r="AE141" s="694"/>
      <c r="AF141" s="694"/>
      <c r="AG141" s="694"/>
      <c r="AH141" s="694"/>
      <c r="AI141" s="694"/>
      <c r="AJ141" s="694"/>
      <c r="AK141" s="694"/>
      <c r="AL141" s="694"/>
      <c r="AM141" s="694"/>
      <c r="AN141" s="694"/>
      <c r="AO141" s="694"/>
      <c r="AP141" s="694"/>
      <c r="AQ141" s="694"/>
      <c r="AR141" s="694"/>
      <c r="AS141" s="694"/>
      <c r="AT141" s="694"/>
      <c r="AU141" s="694"/>
      <c r="AV141" s="47"/>
      <c r="AW141" s="67"/>
      <c r="AX141" s="67"/>
      <c r="AY141" s="67"/>
      <c r="AZ141" s="67"/>
    </row>
    <row r="142" spans="2:52" ht="19.5" customHeight="1">
      <c r="B142" s="9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9"/>
      <c r="T142" s="9"/>
      <c r="U142" s="9"/>
      <c r="V142" s="9"/>
      <c r="W142" s="9"/>
      <c r="X142" s="9"/>
      <c r="Y142" s="9"/>
      <c r="Z142" s="9"/>
      <c r="AA142" s="693"/>
      <c r="AB142" s="693"/>
      <c r="AC142" s="700" t="s">
        <v>59</v>
      </c>
      <c r="AD142" s="700"/>
      <c r="AE142" s="700"/>
      <c r="AF142" s="700"/>
      <c r="AG142" s="700"/>
      <c r="AH142" s="700"/>
      <c r="AI142" s="700"/>
      <c r="AJ142" s="700"/>
      <c r="AK142" s="700"/>
      <c r="AL142" s="700"/>
      <c r="AM142" s="700"/>
      <c r="AN142" s="700"/>
      <c r="AO142" s="700"/>
      <c r="AP142" s="700"/>
      <c r="AQ142" s="700"/>
      <c r="AR142" s="700"/>
      <c r="AS142" s="700"/>
      <c r="AT142" s="700"/>
      <c r="AU142" s="700"/>
      <c r="AV142" s="47"/>
      <c r="AW142" s="67"/>
      <c r="AX142" s="67"/>
      <c r="AY142" s="67"/>
      <c r="AZ142" s="67"/>
    </row>
    <row r="143" spans="2:52" ht="12.75" customHeight="1">
      <c r="B143" s="9"/>
      <c r="C143" s="704"/>
      <c r="D143" s="704"/>
      <c r="E143" s="704"/>
      <c r="F143" s="704"/>
      <c r="G143" s="704"/>
      <c r="H143" s="704"/>
      <c r="I143" s="704"/>
      <c r="J143" s="704"/>
      <c r="K143" s="704"/>
      <c r="L143" s="704"/>
      <c r="M143" s="704"/>
      <c r="N143" s="704"/>
      <c r="O143" s="704"/>
      <c r="P143" s="704"/>
      <c r="Q143" s="704"/>
      <c r="R143" s="704"/>
      <c r="S143" s="46"/>
      <c r="T143" s="46"/>
      <c r="U143" s="46"/>
      <c r="V143" s="46"/>
      <c r="W143" s="46"/>
      <c r="X143" s="46"/>
      <c r="Y143" s="46"/>
      <c r="Z143" s="46"/>
      <c r="AA143" s="693">
        <v>22</v>
      </c>
      <c r="AB143" s="693"/>
      <c r="AC143" s="694" t="s">
        <v>115</v>
      </c>
      <c r="AD143" s="694"/>
      <c r="AE143" s="694"/>
      <c r="AF143" s="694"/>
      <c r="AG143" s="694"/>
      <c r="AH143" s="694"/>
      <c r="AI143" s="694"/>
      <c r="AJ143" s="694"/>
      <c r="AK143" s="694"/>
      <c r="AL143" s="694"/>
      <c r="AM143" s="694"/>
      <c r="AN143" s="694"/>
      <c r="AO143" s="694"/>
      <c r="AP143" s="694"/>
      <c r="AQ143" s="694"/>
      <c r="AR143" s="694"/>
      <c r="AS143" s="694"/>
      <c r="AT143" s="694"/>
      <c r="AU143" s="694"/>
      <c r="AV143" s="47"/>
      <c r="AW143" s="67"/>
      <c r="AX143" s="67"/>
      <c r="AY143" s="67"/>
      <c r="AZ143" s="67"/>
    </row>
    <row r="144" spans="2:52" ht="10.5" customHeight="1">
      <c r="B144" s="9"/>
      <c r="C144" s="704"/>
      <c r="D144" s="704"/>
      <c r="E144" s="704"/>
      <c r="F144" s="704"/>
      <c r="G144" s="704"/>
      <c r="H144" s="704"/>
      <c r="I144" s="704"/>
      <c r="J144" s="704"/>
      <c r="K144" s="704"/>
      <c r="L144" s="704"/>
      <c r="M144" s="704"/>
      <c r="N144" s="704"/>
      <c r="O144" s="704"/>
      <c r="P144" s="704"/>
      <c r="Q144" s="704"/>
      <c r="R144" s="704"/>
      <c r="S144" s="46"/>
      <c r="T144" s="46"/>
      <c r="U144" s="46"/>
      <c r="V144" s="46"/>
      <c r="W144" s="46"/>
      <c r="X144" s="46"/>
      <c r="Y144" s="46"/>
      <c r="Z144" s="46"/>
      <c r="AA144" s="693">
        <v>23</v>
      </c>
      <c r="AB144" s="693"/>
      <c r="AC144" s="694" t="s">
        <v>60</v>
      </c>
      <c r="AD144" s="694"/>
      <c r="AE144" s="694"/>
      <c r="AF144" s="694"/>
      <c r="AG144" s="694"/>
      <c r="AH144" s="694"/>
      <c r="AI144" s="694"/>
      <c r="AJ144" s="694"/>
      <c r="AK144" s="694"/>
      <c r="AL144" s="694"/>
      <c r="AM144" s="694"/>
      <c r="AN144" s="694"/>
      <c r="AO144" s="694"/>
      <c r="AP144" s="694"/>
      <c r="AQ144" s="694"/>
      <c r="AR144" s="694"/>
      <c r="AS144" s="694"/>
      <c r="AT144" s="694"/>
      <c r="AU144" s="694"/>
      <c r="AV144" s="47"/>
      <c r="AW144" s="67"/>
      <c r="AX144" s="67"/>
      <c r="AY144" s="67"/>
      <c r="AZ144" s="67"/>
    </row>
    <row r="145" spans="2:52" ht="1.5" customHeight="1" hidden="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8"/>
      <c r="T145" s="8"/>
      <c r="U145" s="8"/>
      <c r="V145" s="8"/>
      <c r="W145" s="8"/>
      <c r="X145" s="8"/>
      <c r="Y145" s="8"/>
      <c r="Z145" s="8"/>
      <c r="AA145" s="707"/>
      <c r="AB145" s="707"/>
      <c r="AC145" s="71" t="s">
        <v>83</v>
      </c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4"/>
      <c r="AW145" s="70"/>
      <c r="AX145" s="69"/>
      <c r="AY145" s="69"/>
      <c r="AZ145" s="69"/>
    </row>
    <row r="146" spans="2:52" ht="0.75" customHeight="1">
      <c r="B146" s="708"/>
      <c r="C146" s="708"/>
      <c r="D146" s="708"/>
      <c r="E146" s="708"/>
      <c r="F146" s="708"/>
      <c r="G146" s="708"/>
      <c r="H146" s="708"/>
      <c r="I146" s="708"/>
      <c r="J146" s="708"/>
      <c r="K146" s="708"/>
      <c r="L146" s="708"/>
      <c r="M146" s="708"/>
      <c r="N146" s="708"/>
      <c r="O146" s="708"/>
      <c r="P146" s="708"/>
      <c r="Q146" s="708"/>
      <c r="R146" s="708"/>
      <c r="S146" s="8"/>
      <c r="T146" s="8"/>
      <c r="U146" s="8"/>
      <c r="V146" s="8"/>
      <c r="W146" s="8"/>
      <c r="X146" s="8"/>
      <c r="Y146" s="8"/>
      <c r="Z146" s="8"/>
      <c r="AA146" s="709"/>
      <c r="AB146" s="709"/>
      <c r="AC146" s="710" t="s">
        <v>60</v>
      </c>
      <c r="AD146" s="711"/>
      <c r="AE146" s="711"/>
      <c r="AF146" s="711"/>
      <c r="AG146" s="711"/>
      <c r="AH146" s="711"/>
      <c r="AI146" s="711"/>
      <c r="AJ146" s="711"/>
      <c r="AK146" s="711"/>
      <c r="AL146" s="711"/>
      <c r="AM146" s="711"/>
      <c r="AN146" s="711"/>
      <c r="AO146" s="711"/>
      <c r="AP146" s="711"/>
      <c r="AQ146" s="711"/>
      <c r="AR146" s="711"/>
      <c r="AS146" s="711"/>
      <c r="AT146" s="711"/>
      <c r="AU146" s="711"/>
      <c r="AV146" s="76"/>
      <c r="AW146" s="77"/>
      <c r="AX146" s="67"/>
      <c r="AY146" s="67"/>
      <c r="AZ146" s="67"/>
    </row>
    <row r="147" spans="2:52" ht="12.75" customHeight="1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8"/>
      <c r="T147" s="8"/>
      <c r="U147" s="8"/>
      <c r="V147" s="8"/>
      <c r="W147" s="8"/>
      <c r="X147" s="8"/>
      <c r="Y147" s="8"/>
      <c r="Z147" s="8"/>
      <c r="AA147" s="712"/>
      <c r="AB147" s="712"/>
      <c r="AC147" s="704"/>
      <c r="AD147" s="704"/>
      <c r="AE147" s="704"/>
      <c r="AF147" s="704"/>
      <c r="AG147" s="704"/>
      <c r="AH147" s="704"/>
      <c r="AI147" s="704"/>
      <c r="AJ147" s="704"/>
      <c r="AK147" s="704"/>
      <c r="AL147" s="704"/>
      <c r="AM147" s="704"/>
      <c r="AN147" s="704"/>
      <c r="AO147" s="704"/>
      <c r="AP147" s="704"/>
      <c r="AQ147" s="704"/>
      <c r="AR147" s="704"/>
      <c r="AS147" s="704"/>
      <c r="AT147" s="704"/>
      <c r="AU147" s="704"/>
      <c r="AV147" s="80"/>
      <c r="AW147" s="67"/>
      <c r="AX147" s="67"/>
      <c r="AY147" s="67"/>
      <c r="AZ147" s="67"/>
    </row>
    <row r="148" spans="2:48" ht="12.75" hidden="1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78"/>
      <c r="AB148" s="78"/>
      <c r="AC148" s="79"/>
      <c r="AD148" s="79"/>
      <c r="AE148" s="79"/>
      <c r="AF148" s="79"/>
      <c r="AG148" s="79"/>
      <c r="AH148" s="79"/>
      <c r="AI148" s="79"/>
      <c r="AJ148" s="79"/>
      <c r="AK148" s="79"/>
      <c r="AL148" s="79"/>
      <c r="AM148" s="79"/>
      <c r="AN148" s="79"/>
      <c r="AO148" s="79"/>
      <c r="AP148" s="79"/>
      <c r="AQ148" s="79"/>
      <c r="AR148" s="79"/>
      <c r="AS148" s="79"/>
      <c r="AT148" s="79"/>
      <c r="AU148" s="79"/>
      <c r="AV148" s="79"/>
    </row>
    <row r="149" spans="2:48" ht="12.7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706" t="s">
        <v>98</v>
      </c>
      <c r="S149" s="706"/>
      <c r="T149" s="706"/>
      <c r="U149" s="706"/>
      <c r="V149" s="706"/>
      <c r="W149" s="706"/>
      <c r="X149" s="706"/>
      <c r="Y149" s="706"/>
      <c r="Z149" s="706"/>
      <c r="AA149" s="706"/>
      <c r="AB149" s="706"/>
      <c r="AC149" s="706"/>
      <c r="AD149" s="706"/>
      <c r="AE149" s="706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</row>
    <row r="150" spans="2:48" ht="12.7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72"/>
      <c r="AB150" s="72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</row>
    <row r="151" spans="2:46" ht="12.7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</row>
    <row r="152" spans="2:50" ht="12.75">
      <c r="B152" s="14" t="s">
        <v>24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</row>
    <row r="153" spans="2:50" ht="12.7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</row>
    <row r="154" spans="2:50" ht="12.7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</row>
    <row r="155" spans="2:50" ht="12.7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</row>
    <row r="156" spans="2:50" ht="12.7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</row>
    <row r="157" spans="2:50" ht="12.7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</row>
    <row r="158" spans="2:50" ht="12.7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</row>
    <row r="159" spans="2:50" ht="12.7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</row>
    <row r="160" spans="2:50" ht="12.7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</row>
    <row r="161" spans="2:50" ht="12.7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</row>
    <row r="162" spans="2:50" ht="12.7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</row>
    <row r="163" spans="2:50" ht="12.7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</row>
    <row r="164" spans="2:50" ht="12.7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</row>
    <row r="165" spans="2:50" ht="12.7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</row>
    <row r="166" spans="2:50" ht="12.7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</row>
    <row r="167" spans="2:50" ht="12.7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</row>
    <row r="168" spans="2:50" ht="12.7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</row>
    <row r="169" spans="2:50" ht="12.7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</row>
    <row r="170" spans="2:50" ht="12.7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</row>
    <row r="171" spans="2:50" ht="12.7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</row>
    <row r="172" spans="2:50" ht="12.7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</row>
    <row r="173" spans="2:46" ht="12.7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</row>
    <row r="174" spans="2:46" ht="12.7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</row>
    <row r="175" spans="2:46" ht="12.7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</row>
    <row r="176" spans="2:46" ht="12.7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</row>
    <row r="177" spans="2:46" ht="12.7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</row>
    <row r="178" spans="2:46" ht="12.7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</row>
    <row r="179" spans="2:46" ht="12.7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</row>
    <row r="180" spans="2:46" ht="12.7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</row>
    <row r="181" spans="2:46" ht="12.7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</row>
    <row r="182" spans="2:46" ht="12.7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</row>
    <row r="183" spans="2:46" ht="12.7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</row>
    <row r="184" spans="2:46" ht="12.7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</row>
    <row r="185" spans="2:46" ht="12.7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</row>
    <row r="186" spans="2:46" ht="12.7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</row>
    <row r="187" spans="2:46" ht="12.7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</row>
    <row r="188" spans="2:46" ht="12.7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</row>
    <row r="189" spans="2:46" ht="12.7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</row>
    <row r="190" spans="2:46" ht="12.7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</row>
    <row r="191" spans="2:46" ht="12.7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</row>
    <row r="192" spans="2:46" ht="12.7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</row>
    <row r="193" spans="2:46" ht="12.7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</row>
    <row r="194" spans="2:46" ht="12.7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</row>
    <row r="195" spans="2:46" ht="12.7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</row>
    <row r="196" spans="2:46" ht="12.7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</row>
    <row r="197" spans="2:46" ht="12.7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</row>
    <row r="198" spans="2:46" ht="12.7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</row>
    <row r="199" spans="2:46" ht="12.7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</row>
    <row r="200" spans="2:46" ht="12.7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</row>
    <row r="201" spans="2:46" ht="12.7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</row>
    <row r="202" spans="2:46" ht="12.7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</row>
    <row r="203" spans="2:46" ht="12.7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</row>
    <row r="204" spans="2:46" ht="12.7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</row>
    <row r="205" spans="2:46" ht="12.7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</row>
    <row r="206" spans="2:46" ht="12.7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</row>
    <row r="207" spans="2:46" ht="12.7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</row>
    <row r="208" spans="2:46" ht="12.7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</row>
    <row r="209" spans="2:46" ht="12.7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</row>
    <row r="210" spans="2:46" ht="12.7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</row>
    <row r="211" spans="2:46" ht="12.7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</row>
    <row r="212" spans="2:46" ht="12.7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</row>
    <row r="213" spans="2:46" ht="12.7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</row>
    <row r="214" spans="2:46" ht="12.7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</row>
    <row r="215" spans="2:46" ht="12.7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</row>
    <row r="216" spans="2:46" ht="12.7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</row>
    <row r="217" spans="2:46" ht="12.7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</row>
    <row r="218" spans="2:46" ht="12.7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</row>
    <row r="219" spans="2:46" ht="12.7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</row>
    <row r="220" spans="2:46" ht="12.7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</row>
    <row r="221" spans="2:46" ht="12.7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</row>
    <row r="222" spans="2:46" ht="12.7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</row>
    <row r="223" spans="2:46" ht="12.7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</row>
    <row r="224" spans="2:46" ht="12.7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</row>
    <row r="225" spans="2:46" ht="12.7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</row>
    <row r="226" spans="2:46" ht="12.7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</row>
    <row r="227" spans="2:46" ht="12.7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</row>
    <row r="228" spans="2:46" ht="12.7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</row>
    <row r="229" spans="2:46" ht="12.7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</row>
    <row r="230" spans="2:46" ht="12.7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</row>
    <row r="231" spans="2:46" ht="12.7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</row>
    <row r="232" spans="2:46" ht="12.7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</row>
    <row r="233" spans="2:46" ht="12.7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</row>
    <row r="234" spans="2:46" ht="12.7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</row>
    <row r="235" spans="2:46" ht="12.7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</row>
    <row r="236" spans="2:46" ht="12.7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</row>
    <row r="237" spans="2:46" ht="12.7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</row>
    <row r="238" spans="2:46" ht="12.7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</row>
    <row r="239" spans="2:46" ht="12.7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</row>
    <row r="240" spans="2:46" ht="12.7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</row>
    <row r="241" spans="2:46" ht="12.7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</row>
    <row r="242" spans="2:46" ht="12.7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</row>
  </sheetData>
  <sheetProtection/>
  <mergeCells count="1031">
    <mergeCell ref="D91:R91"/>
    <mergeCell ref="T1:AE1"/>
    <mergeCell ref="D40:R40"/>
    <mergeCell ref="AB40:AC40"/>
    <mergeCell ref="D34:R34"/>
    <mergeCell ref="AB34:AC34"/>
    <mergeCell ref="AB36:AC36"/>
    <mergeCell ref="AD84:AE84"/>
    <mergeCell ref="D75:R75"/>
    <mergeCell ref="D76:R76"/>
    <mergeCell ref="AA125:AB125"/>
    <mergeCell ref="AC125:AU125"/>
    <mergeCell ref="AA126:AB126"/>
    <mergeCell ref="AC126:AU126"/>
    <mergeCell ref="AA122:AB122"/>
    <mergeCell ref="AC122:AU122"/>
    <mergeCell ref="AA123:AB123"/>
    <mergeCell ref="AC123:AU123"/>
    <mergeCell ref="AA124:AB124"/>
    <mergeCell ref="AC124:AU124"/>
    <mergeCell ref="AA119:AB119"/>
    <mergeCell ref="AC119:AU119"/>
    <mergeCell ref="AA120:AB120"/>
    <mergeCell ref="AC120:AU120"/>
    <mergeCell ref="AA121:AB121"/>
    <mergeCell ref="AC121:AU121"/>
    <mergeCell ref="AW81:AX81"/>
    <mergeCell ref="AK40:AL40"/>
    <mergeCell ref="AU84:AV84"/>
    <mergeCell ref="AW84:AX84"/>
    <mergeCell ref="AA86:AA87"/>
    <mergeCell ref="AG84:AH84"/>
    <mergeCell ref="AI84:AJ84"/>
    <mergeCell ref="AK84:AL84"/>
    <mergeCell ref="AM84:AN84"/>
    <mergeCell ref="AO83:AP83"/>
    <mergeCell ref="A84:C84"/>
    <mergeCell ref="D84:R84"/>
    <mergeCell ref="A83:C83"/>
    <mergeCell ref="D83:R83"/>
    <mergeCell ref="AB83:AC83"/>
    <mergeCell ref="AD83:AE83"/>
    <mergeCell ref="AW83:AX83"/>
    <mergeCell ref="AB84:AC84"/>
    <mergeCell ref="AM81:AN81"/>
    <mergeCell ref="AO81:AP81"/>
    <mergeCell ref="AQ81:AR81"/>
    <mergeCell ref="AU81:AV81"/>
    <mergeCell ref="AO84:AP84"/>
    <mergeCell ref="AQ84:AR84"/>
    <mergeCell ref="AU83:AV83"/>
    <mergeCell ref="AQ83:AR83"/>
    <mergeCell ref="AW78:AX78"/>
    <mergeCell ref="A81:C81"/>
    <mergeCell ref="D81:R81"/>
    <mergeCell ref="AB81:AC81"/>
    <mergeCell ref="AD81:AE81"/>
    <mergeCell ref="AG81:AH81"/>
    <mergeCell ref="AU80:AV80"/>
    <mergeCell ref="AB80:AC80"/>
    <mergeCell ref="AD80:AE80"/>
    <mergeCell ref="AK80:AL80"/>
    <mergeCell ref="AG74:AH74"/>
    <mergeCell ref="AI74:AJ74"/>
    <mergeCell ref="AG75:AH75"/>
    <mergeCell ref="AI75:AJ75"/>
    <mergeCell ref="AU77:AV77"/>
    <mergeCell ref="AW77:AX77"/>
    <mergeCell ref="AG77:AH77"/>
    <mergeCell ref="AI77:AJ77"/>
    <mergeCell ref="AW75:AX75"/>
    <mergeCell ref="AQ77:AR77"/>
    <mergeCell ref="AW79:AX79"/>
    <mergeCell ref="D80:R80"/>
    <mergeCell ref="AU72:AV72"/>
    <mergeCell ref="AW72:AX72"/>
    <mergeCell ref="AU73:AV73"/>
    <mergeCell ref="AW73:AX73"/>
    <mergeCell ref="AU74:AV74"/>
    <mergeCell ref="AW74:AX74"/>
    <mergeCell ref="AU75:AV75"/>
    <mergeCell ref="AW80:AX80"/>
    <mergeCell ref="AQ80:AR80"/>
    <mergeCell ref="AG80:AH80"/>
    <mergeCell ref="AU79:AV79"/>
    <mergeCell ref="AU78:AV78"/>
    <mergeCell ref="AQ79:AR79"/>
    <mergeCell ref="AQ78:AR78"/>
    <mergeCell ref="AG78:AH78"/>
    <mergeCell ref="AI78:AJ78"/>
    <mergeCell ref="AG79:AH79"/>
    <mergeCell ref="AO80:AP80"/>
    <mergeCell ref="AI72:AJ72"/>
    <mergeCell ref="AQ72:AR72"/>
    <mergeCell ref="AQ76:AR76"/>
    <mergeCell ref="AK76:AL76"/>
    <mergeCell ref="AK77:AL77"/>
    <mergeCell ref="AO78:AP78"/>
    <mergeCell ref="AM78:AN78"/>
    <mergeCell ref="AO73:AP73"/>
    <mergeCell ref="AQ73:AR73"/>
    <mergeCell ref="AQ75:AR75"/>
    <mergeCell ref="AI80:AJ80"/>
    <mergeCell ref="AK79:AL79"/>
    <mergeCell ref="AM79:AN79"/>
    <mergeCell ref="AO79:AP79"/>
    <mergeCell ref="AK78:AL78"/>
    <mergeCell ref="AM80:AN80"/>
    <mergeCell ref="A80:C80"/>
    <mergeCell ref="AB72:AC72"/>
    <mergeCell ref="AK72:AL72"/>
    <mergeCell ref="AM72:AN72"/>
    <mergeCell ref="AD72:AE72"/>
    <mergeCell ref="AB73:AC73"/>
    <mergeCell ref="AD73:AE73"/>
    <mergeCell ref="A77:C77"/>
    <mergeCell ref="AB77:AC77"/>
    <mergeCell ref="A78:C78"/>
    <mergeCell ref="AM77:AN77"/>
    <mergeCell ref="AO77:AP77"/>
    <mergeCell ref="D77:R77"/>
    <mergeCell ref="AG76:AH76"/>
    <mergeCell ref="AI76:AJ76"/>
    <mergeCell ref="AM76:AN76"/>
    <mergeCell ref="AO76:AP76"/>
    <mergeCell ref="S70:S82"/>
    <mergeCell ref="AK81:AL81"/>
    <mergeCell ref="AB79:AC79"/>
    <mergeCell ref="AD76:AE76"/>
    <mergeCell ref="D78:R78"/>
    <mergeCell ref="D79:R79"/>
    <mergeCell ref="AB76:AC76"/>
    <mergeCell ref="A75:C75"/>
    <mergeCell ref="AD77:AE77"/>
    <mergeCell ref="A76:C76"/>
    <mergeCell ref="AD79:AE79"/>
    <mergeCell ref="AB78:AC78"/>
    <mergeCell ref="AD78:AE78"/>
    <mergeCell ref="AG53:AH53"/>
    <mergeCell ref="A72:C72"/>
    <mergeCell ref="AO72:AP72"/>
    <mergeCell ref="AG67:AH67"/>
    <mergeCell ref="D60:R60"/>
    <mergeCell ref="AO60:AP60"/>
    <mergeCell ref="AB60:AC60"/>
    <mergeCell ref="D72:R72"/>
    <mergeCell ref="AG68:AH68"/>
    <mergeCell ref="AG72:AH72"/>
    <mergeCell ref="AB68:AC68"/>
    <mergeCell ref="AD68:AE68"/>
    <mergeCell ref="AK71:AL71"/>
    <mergeCell ref="AQ69:AR69"/>
    <mergeCell ref="AU69:AV69"/>
    <mergeCell ref="AM69:AN69"/>
    <mergeCell ref="AO69:AP69"/>
    <mergeCell ref="AK70:AL70"/>
    <mergeCell ref="AO68:AP68"/>
    <mergeCell ref="AM68:AN68"/>
    <mergeCell ref="A40:C40"/>
    <mergeCell ref="AW68:AX68"/>
    <mergeCell ref="A53:C53"/>
    <mergeCell ref="D53:R53"/>
    <mergeCell ref="AB53:AC53"/>
    <mergeCell ref="AD53:AE53"/>
    <mergeCell ref="AM53:AN53"/>
    <mergeCell ref="A68:C68"/>
    <mergeCell ref="AQ68:AR68"/>
    <mergeCell ref="AU68:AV68"/>
    <mergeCell ref="A67:C67"/>
    <mergeCell ref="D67:R67"/>
    <mergeCell ref="AW67:AX67"/>
    <mergeCell ref="AO53:AP53"/>
    <mergeCell ref="AQ53:AR53"/>
    <mergeCell ref="AU53:AV53"/>
    <mergeCell ref="AI53:AJ53"/>
    <mergeCell ref="AK53:AL53"/>
    <mergeCell ref="AD67:AE67"/>
    <mergeCell ref="AU60:AV60"/>
    <mergeCell ref="AD40:AE40"/>
    <mergeCell ref="AG40:AH40"/>
    <mergeCell ref="AI90:AJ90"/>
    <mergeCell ref="AG89:AH89"/>
    <mergeCell ref="AI89:AJ89"/>
    <mergeCell ref="AI86:AJ86"/>
    <mergeCell ref="AD60:AE60"/>
    <mergeCell ref="AG60:AH60"/>
    <mergeCell ref="AI79:AJ79"/>
    <mergeCell ref="AG83:AH83"/>
    <mergeCell ref="A39:C39"/>
    <mergeCell ref="D39:R39"/>
    <mergeCell ref="AB39:AC39"/>
    <mergeCell ref="AD39:AE39"/>
    <mergeCell ref="AK93:AL93"/>
    <mergeCell ref="AK90:AL90"/>
    <mergeCell ref="AK89:AL89"/>
    <mergeCell ref="AI88:AJ88"/>
    <mergeCell ref="AG39:AH39"/>
    <mergeCell ref="AB93:AC93"/>
    <mergeCell ref="AW94:AX94"/>
    <mergeCell ref="AQ92:AR92"/>
    <mergeCell ref="AU92:AV92"/>
    <mergeCell ref="AU93:AV93"/>
    <mergeCell ref="AW92:AX92"/>
    <mergeCell ref="AG94:AH94"/>
    <mergeCell ref="AI94:AJ94"/>
    <mergeCell ref="AW93:AX93"/>
    <mergeCell ref="AM92:AN92"/>
    <mergeCell ref="AU94:AV94"/>
    <mergeCell ref="AB94:AC94"/>
    <mergeCell ref="AD94:AE94"/>
    <mergeCell ref="AQ93:AR93"/>
    <mergeCell ref="AQ94:AR94"/>
    <mergeCell ref="AK94:AL94"/>
    <mergeCell ref="AM94:AN94"/>
    <mergeCell ref="AD93:AE93"/>
    <mergeCell ref="AG93:AH93"/>
    <mergeCell ref="AO93:AP93"/>
    <mergeCell ref="AO94:AP94"/>
    <mergeCell ref="AM93:AN93"/>
    <mergeCell ref="AI93:AJ93"/>
    <mergeCell ref="AQ91:AR91"/>
    <mergeCell ref="AU91:AV91"/>
    <mergeCell ref="AW90:AX90"/>
    <mergeCell ref="AM90:AN90"/>
    <mergeCell ref="AW91:AX91"/>
    <mergeCell ref="AD92:AE92"/>
    <mergeCell ref="AG92:AH92"/>
    <mergeCell ref="AG91:AH91"/>
    <mergeCell ref="AI92:AJ92"/>
    <mergeCell ref="AG90:AH90"/>
    <mergeCell ref="AB90:AC90"/>
    <mergeCell ref="AD90:AE90"/>
    <mergeCell ref="AM89:AN89"/>
    <mergeCell ref="AO89:AP89"/>
    <mergeCell ref="AO90:AP90"/>
    <mergeCell ref="AU87:AV87"/>
    <mergeCell ref="AU89:AV89"/>
    <mergeCell ref="AW89:AX89"/>
    <mergeCell ref="AW87:AX87"/>
    <mergeCell ref="AO88:AP88"/>
    <mergeCell ref="AQ88:AR88"/>
    <mergeCell ref="AU88:AV88"/>
    <mergeCell ref="AK36:AL36"/>
    <mergeCell ref="AI40:AJ40"/>
    <mergeCell ref="AW60:AX60"/>
    <mergeCell ref="AQ87:AR87"/>
    <mergeCell ref="AQ90:AR90"/>
    <mergeCell ref="AU90:AV90"/>
    <mergeCell ref="AQ89:AR89"/>
    <mergeCell ref="AU76:AV76"/>
    <mergeCell ref="AW76:AX76"/>
    <mergeCell ref="AW88:AX88"/>
    <mergeCell ref="AI83:AJ83"/>
    <mergeCell ref="AK83:AL83"/>
    <mergeCell ref="AM83:AN83"/>
    <mergeCell ref="AI68:AJ68"/>
    <mergeCell ref="AK68:AL68"/>
    <mergeCell ref="AI73:AJ73"/>
    <mergeCell ref="AI81:AJ81"/>
    <mergeCell ref="AK73:AL73"/>
    <mergeCell ref="AK74:AL74"/>
    <mergeCell ref="AI82:AJ82"/>
    <mergeCell ref="AM37:AN37"/>
    <mergeCell ref="AI60:AJ60"/>
    <mergeCell ref="AK39:AL39"/>
    <mergeCell ref="AM70:AN70"/>
    <mergeCell ref="AI70:AJ70"/>
    <mergeCell ref="AI85:AJ85"/>
    <mergeCell ref="AM74:AN74"/>
    <mergeCell ref="AK63:AL63"/>
    <mergeCell ref="AI39:AJ39"/>
    <mergeCell ref="AM60:AN60"/>
    <mergeCell ref="AQ20:AT20"/>
    <mergeCell ref="AQ21:AT21"/>
    <mergeCell ref="AM19:AP19"/>
    <mergeCell ref="B20:E20"/>
    <mergeCell ref="F20:M20"/>
    <mergeCell ref="N20:Q20"/>
    <mergeCell ref="R20:V20"/>
    <mergeCell ref="R21:V21"/>
    <mergeCell ref="N21:Q21"/>
    <mergeCell ref="AQ60:AR60"/>
    <mergeCell ref="AM87:AN87"/>
    <mergeCell ref="AA21:AE21"/>
    <mergeCell ref="AM86:AN86"/>
    <mergeCell ref="AD85:AE85"/>
    <mergeCell ref="AK60:AL60"/>
    <mergeCell ref="AQ22:AT22"/>
    <mergeCell ref="AO37:AP37"/>
    <mergeCell ref="AQ37:AR37"/>
    <mergeCell ref="AQ36:AR36"/>
    <mergeCell ref="AD89:AE89"/>
    <mergeCell ref="S89:S94"/>
    <mergeCell ref="AM21:AP21"/>
    <mergeCell ref="W21:Z21"/>
    <mergeCell ref="AB87:AC87"/>
    <mergeCell ref="AD87:AE87"/>
    <mergeCell ref="AG87:AH87"/>
    <mergeCell ref="AG86:AH86"/>
    <mergeCell ref="AO74:AP74"/>
    <mergeCell ref="AG73:AH73"/>
    <mergeCell ref="R149:AE149"/>
    <mergeCell ref="AA145:AB145"/>
    <mergeCell ref="B146:R146"/>
    <mergeCell ref="AA146:AB146"/>
    <mergeCell ref="AC146:AU146"/>
    <mergeCell ref="AA147:AB147"/>
    <mergeCell ref="AC147:AU147"/>
    <mergeCell ref="A60:C60"/>
    <mergeCell ref="C144:R144"/>
    <mergeCell ref="AA144:AB144"/>
    <mergeCell ref="AC144:AU144"/>
    <mergeCell ref="C141:R141"/>
    <mergeCell ref="AA141:AB141"/>
    <mergeCell ref="AC141:AU141"/>
    <mergeCell ref="AA142:AB142"/>
    <mergeCell ref="AC142:AU142"/>
    <mergeCell ref="C143:R143"/>
    <mergeCell ref="AA143:AB143"/>
    <mergeCell ref="AC143:AU143"/>
    <mergeCell ref="AA138:AB138"/>
    <mergeCell ref="AC138:AU138"/>
    <mergeCell ref="AA139:AB139"/>
    <mergeCell ref="AC139:AU139"/>
    <mergeCell ref="AA140:AB140"/>
    <mergeCell ref="AC140:AU140"/>
    <mergeCell ref="AA135:AB135"/>
    <mergeCell ref="AC135:AU135"/>
    <mergeCell ref="AA136:AB136"/>
    <mergeCell ref="AC136:AU136"/>
    <mergeCell ref="AA137:AB137"/>
    <mergeCell ref="AC137:AU137"/>
    <mergeCell ref="AA132:AB132"/>
    <mergeCell ref="AC132:AU132"/>
    <mergeCell ref="AA133:AB133"/>
    <mergeCell ref="AC133:AU133"/>
    <mergeCell ref="AA134:AB134"/>
    <mergeCell ref="AC134:AU134"/>
    <mergeCell ref="AA129:AB129"/>
    <mergeCell ref="AC129:AU129"/>
    <mergeCell ref="AA130:AB130"/>
    <mergeCell ref="AC130:AU130"/>
    <mergeCell ref="AA131:AB131"/>
    <mergeCell ref="AC131:AU131"/>
    <mergeCell ref="AA127:AB127"/>
    <mergeCell ref="AC127:AU127"/>
    <mergeCell ref="AA128:AB128"/>
    <mergeCell ref="AC128:AU128"/>
    <mergeCell ref="A105:AA105"/>
    <mergeCell ref="AB105:AJ105"/>
    <mergeCell ref="AK105:AL105"/>
    <mergeCell ref="X116:AW116"/>
    <mergeCell ref="AA118:AB118"/>
    <mergeCell ref="AC118:AU118"/>
    <mergeCell ref="AB104:AJ104"/>
    <mergeCell ref="AK104:AL104"/>
    <mergeCell ref="AM104:AN104"/>
    <mergeCell ref="AO104:AP104"/>
    <mergeCell ref="AU105:AV105"/>
    <mergeCell ref="AM105:AN105"/>
    <mergeCell ref="AO105:AP105"/>
    <mergeCell ref="AQ105:AR105"/>
    <mergeCell ref="A104:AA104"/>
    <mergeCell ref="AU103:AV103"/>
    <mergeCell ref="AW103:AX103"/>
    <mergeCell ref="AW105:AX105"/>
    <mergeCell ref="AQ104:AR104"/>
    <mergeCell ref="AU104:AV104"/>
    <mergeCell ref="AW104:AX104"/>
    <mergeCell ref="A103:AA103"/>
    <mergeCell ref="AB103:AJ103"/>
    <mergeCell ref="AK103:AL103"/>
    <mergeCell ref="AM103:AN103"/>
    <mergeCell ref="AO103:AP103"/>
    <mergeCell ref="AQ103:AR103"/>
    <mergeCell ref="AU101:AV101"/>
    <mergeCell ref="AW101:AX101"/>
    <mergeCell ref="A102:AA102"/>
    <mergeCell ref="AB102:AJ102"/>
    <mergeCell ref="AK102:AL102"/>
    <mergeCell ref="AM102:AN102"/>
    <mergeCell ref="AO102:AP102"/>
    <mergeCell ref="AQ102:AR102"/>
    <mergeCell ref="AU102:AV102"/>
    <mergeCell ref="AW102:AX102"/>
    <mergeCell ref="A101:AA101"/>
    <mergeCell ref="AB101:AJ101"/>
    <mergeCell ref="AK101:AL101"/>
    <mergeCell ref="AM101:AN101"/>
    <mergeCell ref="AO101:AP101"/>
    <mergeCell ref="AQ101:AR101"/>
    <mergeCell ref="AU99:AV99"/>
    <mergeCell ref="AW99:AX99"/>
    <mergeCell ref="A100:AA100"/>
    <mergeCell ref="AB100:AJ100"/>
    <mergeCell ref="AK100:AL100"/>
    <mergeCell ref="AM100:AN100"/>
    <mergeCell ref="AO100:AP100"/>
    <mergeCell ref="AQ100:AR100"/>
    <mergeCell ref="AU100:AV100"/>
    <mergeCell ref="AW100:AX100"/>
    <mergeCell ref="A99:AA99"/>
    <mergeCell ref="AB99:AJ99"/>
    <mergeCell ref="AK99:AL99"/>
    <mergeCell ref="AM99:AN99"/>
    <mergeCell ref="AO99:AP99"/>
    <mergeCell ref="AQ99:AR99"/>
    <mergeCell ref="AU97:AV97"/>
    <mergeCell ref="AG96:AJ96"/>
    <mergeCell ref="AW97:AX97"/>
    <mergeCell ref="A98:C98"/>
    <mergeCell ref="D98:AA98"/>
    <mergeCell ref="AB98:AJ98"/>
    <mergeCell ref="AW98:AX98"/>
    <mergeCell ref="AD97:AE97"/>
    <mergeCell ref="AG97:AJ97"/>
    <mergeCell ref="A96:C96"/>
    <mergeCell ref="AO97:AP97"/>
    <mergeCell ref="AQ97:AR97"/>
    <mergeCell ref="D96:R96"/>
    <mergeCell ref="T96:U96"/>
    <mergeCell ref="V96:W96"/>
    <mergeCell ref="AB96:AC96"/>
    <mergeCell ref="AO96:AP96"/>
    <mergeCell ref="AM97:AN97"/>
    <mergeCell ref="X96:Y96"/>
    <mergeCell ref="Z96:AA96"/>
    <mergeCell ref="AW95:AX95"/>
    <mergeCell ref="AQ95:AR95"/>
    <mergeCell ref="AQ96:AR96"/>
    <mergeCell ref="AU96:AV96"/>
    <mergeCell ref="AW96:AX96"/>
    <mergeCell ref="AK95:AL95"/>
    <mergeCell ref="AK96:AL96"/>
    <mergeCell ref="AM96:AN96"/>
    <mergeCell ref="AU95:AV95"/>
    <mergeCell ref="AM95:AN95"/>
    <mergeCell ref="A97:C97"/>
    <mergeCell ref="D97:AA97"/>
    <mergeCell ref="AB97:AC97"/>
    <mergeCell ref="AB95:AC95"/>
    <mergeCell ref="AD95:AE95"/>
    <mergeCell ref="AK97:AL97"/>
    <mergeCell ref="AI95:AJ95"/>
    <mergeCell ref="AD96:AE96"/>
    <mergeCell ref="AG95:AH95"/>
    <mergeCell ref="A95:C95"/>
    <mergeCell ref="AO95:AP95"/>
    <mergeCell ref="AM91:AN91"/>
    <mergeCell ref="AO91:AP91"/>
    <mergeCell ref="AK92:AL92"/>
    <mergeCell ref="AB91:AC91"/>
    <mergeCell ref="AD91:AE91"/>
    <mergeCell ref="AO92:AP92"/>
    <mergeCell ref="AK91:AL91"/>
    <mergeCell ref="AI91:AJ91"/>
    <mergeCell ref="AB92:AC92"/>
    <mergeCell ref="D95:R95"/>
    <mergeCell ref="AM88:AN88"/>
    <mergeCell ref="AO86:AP86"/>
    <mergeCell ref="AQ86:AR86"/>
    <mergeCell ref="A86:C86"/>
    <mergeCell ref="AB88:AC88"/>
    <mergeCell ref="AD88:AE88"/>
    <mergeCell ref="A93:C93"/>
    <mergeCell ref="D93:R93"/>
    <mergeCell ref="AD86:AE86"/>
    <mergeCell ref="AW85:AX85"/>
    <mergeCell ref="AW86:AX86"/>
    <mergeCell ref="AK85:AL85"/>
    <mergeCell ref="AK88:AL88"/>
    <mergeCell ref="AQ85:AR85"/>
    <mergeCell ref="AO85:AP85"/>
    <mergeCell ref="AO87:AP87"/>
    <mergeCell ref="AK86:AL86"/>
    <mergeCell ref="AM85:AN85"/>
    <mergeCell ref="AK87:AL87"/>
    <mergeCell ref="D87:R87"/>
    <mergeCell ref="D86:R86"/>
    <mergeCell ref="AU86:AV86"/>
    <mergeCell ref="AG88:AH88"/>
    <mergeCell ref="D88:R88"/>
    <mergeCell ref="AI87:AJ87"/>
    <mergeCell ref="S85:S88"/>
    <mergeCell ref="AU85:AV85"/>
    <mergeCell ref="A94:C94"/>
    <mergeCell ref="D94:R94"/>
    <mergeCell ref="A92:C92"/>
    <mergeCell ref="D92:R92"/>
    <mergeCell ref="A89:C89"/>
    <mergeCell ref="AB89:AC89"/>
    <mergeCell ref="D89:R89"/>
    <mergeCell ref="D90:R90"/>
    <mergeCell ref="A90:C90"/>
    <mergeCell ref="A91:C91"/>
    <mergeCell ref="AG71:AH71"/>
    <mergeCell ref="AB74:AC74"/>
    <mergeCell ref="AD74:AE74"/>
    <mergeCell ref="AG85:AH85"/>
    <mergeCell ref="AG82:AH82"/>
    <mergeCell ref="A74:C74"/>
    <mergeCell ref="D74:R74"/>
    <mergeCell ref="A79:C79"/>
    <mergeCell ref="A73:C73"/>
    <mergeCell ref="D73:R73"/>
    <mergeCell ref="A87:C87"/>
    <mergeCell ref="A88:C88"/>
    <mergeCell ref="D82:R82"/>
    <mergeCell ref="A82:C82"/>
    <mergeCell ref="AB82:AC82"/>
    <mergeCell ref="AD82:AE82"/>
    <mergeCell ref="A85:C85"/>
    <mergeCell ref="D85:R85"/>
    <mergeCell ref="AB85:AC85"/>
    <mergeCell ref="AB86:AC86"/>
    <mergeCell ref="AW71:AX71"/>
    <mergeCell ref="AO71:AP71"/>
    <mergeCell ref="AQ71:AR71"/>
    <mergeCell ref="AM71:AN71"/>
    <mergeCell ref="AQ70:AR70"/>
    <mergeCell ref="AU71:AV71"/>
    <mergeCell ref="AU70:AV70"/>
    <mergeCell ref="AW70:AX70"/>
    <mergeCell ref="AM73:AN73"/>
    <mergeCell ref="AW69:AX69"/>
    <mergeCell ref="A69:C69"/>
    <mergeCell ref="D69:R69"/>
    <mergeCell ref="D70:R70"/>
    <mergeCell ref="A71:C71"/>
    <mergeCell ref="D71:R71"/>
    <mergeCell ref="AB71:AC71"/>
    <mergeCell ref="AD71:AE71"/>
    <mergeCell ref="AI71:AJ71"/>
    <mergeCell ref="AG69:AH69"/>
    <mergeCell ref="AI69:AJ69"/>
    <mergeCell ref="AK69:AL69"/>
    <mergeCell ref="AB69:AC69"/>
    <mergeCell ref="AD69:AE69"/>
    <mergeCell ref="A70:C70"/>
    <mergeCell ref="AB70:AC70"/>
    <mergeCell ref="AD70:AE70"/>
    <mergeCell ref="AG70:AH70"/>
    <mergeCell ref="AQ67:AR67"/>
    <mergeCell ref="AU65:AV65"/>
    <mergeCell ref="AU66:AV66"/>
    <mergeCell ref="AM65:AN65"/>
    <mergeCell ref="AU64:AV64"/>
    <mergeCell ref="AB75:AC75"/>
    <mergeCell ref="AD75:AE75"/>
    <mergeCell ref="AK75:AL75"/>
    <mergeCell ref="AM75:AN75"/>
    <mergeCell ref="AO75:AP75"/>
    <mergeCell ref="AU62:AV62"/>
    <mergeCell ref="AO62:AP62"/>
    <mergeCell ref="AU67:AV67"/>
    <mergeCell ref="AK67:AL67"/>
    <mergeCell ref="AM67:AN67"/>
    <mergeCell ref="AI64:AJ64"/>
    <mergeCell ref="AQ63:AR63"/>
    <mergeCell ref="AU63:AV63"/>
    <mergeCell ref="AM63:AN63"/>
    <mergeCell ref="AO63:AP63"/>
    <mergeCell ref="AU61:AV61"/>
    <mergeCell ref="AW62:AX62"/>
    <mergeCell ref="A63:C63"/>
    <mergeCell ref="D63:R63"/>
    <mergeCell ref="AB63:AC63"/>
    <mergeCell ref="AD63:AE63"/>
    <mergeCell ref="AW63:AX63"/>
    <mergeCell ref="AG63:AH63"/>
    <mergeCell ref="AI63:AJ63"/>
    <mergeCell ref="AK62:AL62"/>
    <mergeCell ref="AB61:AC61"/>
    <mergeCell ref="AM61:AN61"/>
    <mergeCell ref="AO61:AP61"/>
    <mergeCell ref="AQ62:AR62"/>
    <mergeCell ref="AQ61:AR61"/>
    <mergeCell ref="AK61:AL61"/>
    <mergeCell ref="AM62:AN62"/>
    <mergeCell ref="AD59:AE59"/>
    <mergeCell ref="AW61:AX61"/>
    <mergeCell ref="A62:C62"/>
    <mergeCell ref="D62:R62"/>
    <mergeCell ref="AB62:AC62"/>
    <mergeCell ref="AD62:AE62"/>
    <mergeCell ref="AG62:AH62"/>
    <mergeCell ref="AI62:AJ62"/>
    <mergeCell ref="A61:C61"/>
    <mergeCell ref="D61:R61"/>
    <mergeCell ref="AU59:AV59"/>
    <mergeCell ref="AD61:AE61"/>
    <mergeCell ref="AG61:AH61"/>
    <mergeCell ref="AI61:AJ61"/>
    <mergeCell ref="A58:C58"/>
    <mergeCell ref="D58:R58"/>
    <mergeCell ref="AB58:AC58"/>
    <mergeCell ref="A59:C59"/>
    <mergeCell ref="D59:R59"/>
    <mergeCell ref="AB59:AC59"/>
    <mergeCell ref="AQ58:AR58"/>
    <mergeCell ref="AU58:AV58"/>
    <mergeCell ref="AM58:AN58"/>
    <mergeCell ref="AO58:AP58"/>
    <mergeCell ref="AW59:AX59"/>
    <mergeCell ref="AI59:AJ59"/>
    <mergeCell ref="AK59:AL59"/>
    <mergeCell ref="AM59:AN59"/>
    <mergeCell ref="AO59:AP59"/>
    <mergeCell ref="AQ59:AR59"/>
    <mergeCell ref="AW57:AX57"/>
    <mergeCell ref="AM57:AN57"/>
    <mergeCell ref="AO57:AP57"/>
    <mergeCell ref="AQ57:AR57"/>
    <mergeCell ref="AG59:AH59"/>
    <mergeCell ref="AD58:AE58"/>
    <mergeCell ref="AW58:AX58"/>
    <mergeCell ref="AG58:AH58"/>
    <mergeCell ref="AI58:AJ58"/>
    <mergeCell ref="AK58:AL58"/>
    <mergeCell ref="A57:C57"/>
    <mergeCell ref="D57:R57"/>
    <mergeCell ref="AB57:AC57"/>
    <mergeCell ref="AD57:AE57"/>
    <mergeCell ref="AU56:AV56"/>
    <mergeCell ref="AW56:AX56"/>
    <mergeCell ref="AG57:AH57"/>
    <mergeCell ref="AI57:AJ57"/>
    <mergeCell ref="AK57:AL57"/>
    <mergeCell ref="AU57:AV57"/>
    <mergeCell ref="AU55:AV55"/>
    <mergeCell ref="AW55:AX55"/>
    <mergeCell ref="AK56:AL56"/>
    <mergeCell ref="A56:C56"/>
    <mergeCell ref="D56:R56"/>
    <mergeCell ref="AB56:AC56"/>
    <mergeCell ref="AD56:AE56"/>
    <mergeCell ref="AM56:AN56"/>
    <mergeCell ref="AM55:AN55"/>
    <mergeCell ref="AO55:AP55"/>
    <mergeCell ref="AQ55:AR55"/>
    <mergeCell ref="AG56:AH56"/>
    <mergeCell ref="AI56:AJ56"/>
    <mergeCell ref="AG55:AH55"/>
    <mergeCell ref="AI55:AJ55"/>
    <mergeCell ref="AK55:AL55"/>
    <mergeCell ref="AO56:AP56"/>
    <mergeCell ref="AQ56:AR56"/>
    <mergeCell ref="A55:C55"/>
    <mergeCell ref="D55:R55"/>
    <mergeCell ref="AB55:AC55"/>
    <mergeCell ref="AD55:AE55"/>
    <mergeCell ref="AK54:AL54"/>
    <mergeCell ref="A54:C54"/>
    <mergeCell ref="D54:R54"/>
    <mergeCell ref="AB54:AC54"/>
    <mergeCell ref="AD54:AE54"/>
    <mergeCell ref="AO54:AP54"/>
    <mergeCell ref="AQ54:AR54"/>
    <mergeCell ref="AU54:AV54"/>
    <mergeCell ref="AW54:AX54"/>
    <mergeCell ref="AU52:AV52"/>
    <mergeCell ref="AW52:AX52"/>
    <mergeCell ref="AO52:AP52"/>
    <mergeCell ref="AQ52:AR52"/>
    <mergeCell ref="AW53:AX53"/>
    <mergeCell ref="AK51:AL51"/>
    <mergeCell ref="AM51:AN51"/>
    <mergeCell ref="AG54:AH54"/>
    <mergeCell ref="AI54:AJ54"/>
    <mergeCell ref="AG52:AH52"/>
    <mergeCell ref="AI52:AJ52"/>
    <mergeCell ref="AK52:AL52"/>
    <mergeCell ref="AM54:AN54"/>
    <mergeCell ref="AM52:AN52"/>
    <mergeCell ref="AG51:AH51"/>
    <mergeCell ref="A52:C52"/>
    <mergeCell ref="D52:R52"/>
    <mergeCell ref="AB52:AC52"/>
    <mergeCell ref="AD52:AE52"/>
    <mergeCell ref="A51:C51"/>
    <mergeCell ref="D51:R51"/>
    <mergeCell ref="AB51:AC51"/>
    <mergeCell ref="AD51:AE51"/>
    <mergeCell ref="AO51:AP51"/>
    <mergeCell ref="AQ51:AR51"/>
    <mergeCell ref="AQ50:AR50"/>
    <mergeCell ref="AU50:AV50"/>
    <mergeCell ref="AU51:AV51"/>
    <mergeCell ref="AW51:AX51"/>
    <mergeCell ref="AW50:AX50"/>
    <mergeCell ref="AI51:AJ51"/>
    <mergeCell ref="AM50:AN50"/>
    <mergeCell ref="AO50:AP50"/>
    <mergeCell ref="AW49:AX49"/>
    <mergeCell ref="AI50:AJ50"/>
    <mergeCell ref="AK50:AL50"/>
    <mergeCell ref="AI49:AJ49"/>
    <mergeCell ref="AK49:AL49"/>
    <mergeCell ref="AM49:AN49"/>
    <mergeCell ref="AU49:AV49"/>
    <mergeCell ref="A50:C50"/>
    <mergeCell ref="D50:R50"/>
    <mergeCell ref="AB50:AC50"/>
    <mergeCell ref="AD50:AE50"/>
    <mergeCell ref="AG50:AH50"/>
    <mergeCell ref="AQ49:AR49"/>
    <mergeCell ref="U48:U49"/>
    <mergeCell ref="AI48:AJ48"/>
    <mergeCell ref="AO49:AP49"/>
    <mergeCell ref="AQ48:AR48"/>
    <mergeCell ref="AU48:AV48"/>
    <mergeCell ref="AM48:AN48"/>
    <mergeCell ref="AO48:AP48"/>
    <mergeCell ref="AW48:AX48"/>
    <mergeCell ref="A49:C49"/>
    <mergeCell ref="D49:R49"/>
    <mergeCell ref="AB49:AC49"/>
    <mergeCell ref="AD49:AE49"/>
    <mergeCell ref="AG49:AH49"/>
    <mergeCell ref="AG48:AH48"/>
    <mergeCell ref="AU47:AV47"/>
    <mergeCell ref="AW47:AX47"/>
    <mergeCell ref="A48:C48"/>
    <mergeCell ref="D48:R48"/>
    <mergeCell ref="AB48:AC48"/>
    <mergeCell ref="AD48:AE48"/>
    <mergeCell ref="AK48:AL48"/>
    <mergeCell ref="AI47:AJ47"/>
    <mergeCell ref="AG47:AH47"/>
    <mergeCell ref="AK47:AL47"/>
    <mergeCell ref="AM47:AN47"/>
    <mergeCell ref="AO47:AP47"/>
    <mergeCell ref="AQ47:AR47"/>
    <mergeCell ref="A47:C47"/>
    <mergeCell ref="D47:R47"/>
    <mergeCell ref="AB47:AC47"/>
    <mergeCell ref="AD47:AE47"/>
    <mergeCell ref="A46:C46"/>
    <mergeCell ref="D46:R46"/>
    <mergeCell ref="AB46:AC46"/>
    <mergeCell ref="AD46:AE46"/>
    <mergeCell ref="AU46:AV46"/>
    <mergeCell ref="AG46:AH46"/>
    <mergeCell ref="AU45:AV45"/>
    <mergeCell ref="AW45:AX45"/>
    <mergeCell ref="AI46:AJ46"/>
    <mergeCell ref="AK46:AL46"/>
    <mergeCell ref="AM46:AN46"/>
    <mergeCell ref="AO46:AP46"/>
    <mergeCell ref="AQ46:AR46"/>
    <mergeCell ref="AW46:AX46"/>
    <mergeCell ref="AI45:AJ45"/>
    <mergeCell ref="AK45:AL45"/>
    <mergeCell ref="AM45:AN45"/>
    <mergeCell ref="AO45:AP45"/>
    <mergeCell ref="AQ45:AR45"/>
    <mergeCell ref="A45:C45"/>
    <mergeCell ref="D45:R45"/>
    <mergeCell ref="AB45:AC45"/>
    <mergeCell ref="AD45:AE45"/>
    <mergeCell ref="AG45:AH45"/>
    <mergeCell ref="A43:C43"/>
    <mergeCell ref="D43:R43"/>
    <mergeCell ref="AB43:AC43"/>
    <mergeCell ref="AD43:AE43"/>
    <mergeCell ref="AG43:AH43"/>
    <mergeCell ref="AU43:AV43"/>
    <mergeCell ref="AW42:AX42"/>
    <mergeCell ref="AI43:AJ43"/>
    <mergeCell ref="AK43:AL43"/>
    <mergeCell ref="AM43:AN43"/>
    <mergeCell ref="AO43:AP43"/>
    <mergeCell ref="AQ43:AR43"/>
    <mergeCell ref="AW43:AX43"/>
    <mergeCell ref="AI42:AJ42"/>
    <mergeCell ref="AK42:AL42"/>
    <mergeCell ref="A42:C42"/>
    <mergeCell ref="D42:R42"/>
    <mergeCell ref="AB42:AC42"/>
    <mergeCell ref="AD42:AE42"/>
    <mergeCell ref="AG42:AH42"/>
    <mergeCell ref="AU42:AV42"/>
    <mergeCell ref="AM42:AN42"/>
    <mergeCell ref="AO42:AP42"/>
    <mergeCell ref="AQ42:AR42"/>
    <mergeCell ref="AQ41:AR41"/>
    <mergeCell ref="AU41:AV41"/>
    <mergeCell ref="AW41:AX41"/>
    <mergeCell ref="AQ39:AR39"/>
    <mergeCell ref="AU39:AV39"/>
    <mergeCell ref="AO40:AP40"/>
    <mergeCell ref="AQ40:AR40"/>
    <mergeCell ref="AU40:AV40"/>
    <mergeCell ref="AW40:AX40"/>
    <mergeCell ref="AO39:AP39"/>
    <mergeCell ref="A41:C41"/>
    <mergeCell ref="D41:R41"/>
    <mergeCell ref="AB41:AC41"/>
    <mergeCell ref="AD41:AE41"/>
    <mergeCell ref="AG41:AH41"/>
    <mergeCell ref="AK41:AL41"/>
    <mergeCell ref="AI41:AJ41"/>
    <mergeCell ref="AK44:AL44"/>
    <mergeCell ref="AM44:AN44"/>
    <mergeCell ref="AO44:AP44"/>
    <mergeCell ref="AQ44:AR44"/>
    <mergeCell ref="AU38:AV38"/>
    <mergeCell ref="AM38:AN38"/>
    <mergeCell ref="AO38:AP38"/>
    <mergeCell ref="AM40:AN40"/>
    <mergeCell ref="AM39:AN39"/>
    <mergeCell ref="AO41:AP41"/>
    <mergeCell ref="AW37:AX37"/>
    <mergeCell ref="AM41:AN41"/>
    <mergeCell ref="AW44:AX44"/>
    <mergeCell ref="AU37:AV37"/>
    <mergeCell ref="AW39:AX39"/>
    <mergeCell ref="A38:C38"/>
    <mergeCell ref="D38:R38"/>
    <mergeCell ref="AB38:AC38"/>
    <mergeCell ref="AD38:AE38"/>
    <mergeCell ref="AW38:AX38"/>
    <mergeCell ref="AG38:AH38"/>
    <mergeCell ref="AI38:AJ38"/>
    <mergeCell ref="AK38:AL38"/>
    <mergeCell ref="AQ38:AR38"/>
    <mergeCell ref="AW36:AX36"/>
    <mergeCell ref="A37:C37"/>
    <mergeCell ref="D37:R37"/>
    <mergeCell ref="AB37:AC37"/>
    <mergeCell ref="AD37:AE37"/>
    <mergeCell ref="AG37:AH37"/>
    <mergeCell ref="AI37:AJ37"/>
    <mergeCell ref="AK37:AL37"/>
    <mergeCell ref="AI36:AJ36"/>
    <mergeCell ref="A36:C36"/>
    <mergeCell ref="AU36:AV36"/>
    <mergeCell ref="AQ35:AR35"/>
    <mergeCell ref="AU35:AV35"/>
    <mergeCell ref="AM35:AN35"/>
    <mergeCell ref="AO35:AP35"/>
    <mergeCell ref="D36:R36"/>
    <mergeCell ref="AD36:AE36"/>
    <mergeCell ref="AG36:AH36"/>
    <mergeCell ref="AM36:AN36"/>
    <mergeCell ref="AW34:AX34"/>
    <mergeCell ref="A35:C35"/>
    <mergeCell ref="D35:R35"/>
    <mergeCell ref="AB35:AC35"/>
    <mergeCell ref="AD35:AE35"/>
    <mergeCell ref="AW35:AX35"/>
    <mergeCell ref="AG35:AH35"/>
    <mergeCell ref="AI35:AJ35"/>
    <mergeCell ref="AU33:AV33"/>
    <mergeCell ref="AI33:AJ33"/>
    <mergeCell ref="AK33:AL33"/>
    <mergeCell ref="AU34:AV34"/>
    <mergeCell ref="AK34:AL34"/>
    <mergeCell ref="AM33:AN33"/>
    <mergeCell ref="AM34:AN34"/>
    <mergeCell ref="AO34:AP34"/>
    <mergeCell ref="AK35:AL35"/>
    <mergeCell ref="A34:C34"/>
    <mergeCell ref="AQ34:AR34"/>
    <mergeCell ref="AK32:AL32"/>
    <mergeCell ref="A33:C33"/>
    <mergeCell ref="D33:R33"/>
    <mergeCell ref="AB33:AC33"/>
    <mergeCell ref="AD33:AE33"/>
    <mergeCell ref="AG33:AH33"/>
    <mergeCell ref="AW32:AX32"/>
    <mergeCell ref="AQ33:AR33"/>
    <mergeCell ref="AO33:AP33"/>
    <mergeCell ref="AU32:AV32"/>
    <mergeCell ref="AM32:AN32"/>
    <mergeCell ref="AO32:AP32"/>
    <mergeCell ref="AW33:AX33"/>
    <mergeCell ref="AK31:AL31"/>
    <mergeCell ref="AM31:AN31"/>
    <mergeCell ref="AO31:AP31"/>
    <mergeCell ref="AQ31:AR31"/>
    <mergeCell ref="A32:C32"/>
    <mergeCell ref="D32:R32"/>
    <mergeCell ref="AB32:AC32"/>
    <mergeCell ref="AD32:AE32"/>
    <mergeCell ref="AB29:AC31"/>
    <mergeCell ref="AI32:AJ32"/>
    <mergeCell ref="AD29:AE31"/>
    <mergeCell ref="AK30:AN30"/>
    <mergeCell ref="AU30:AX30"/>
    <mergeCell ref="AW31:AX31"/>
    <mergeCell ref="AG31:AH31"/>
    <mergeCell ref="AI31:AJ31"/>
    <mergeCell ref="AS30:AT30"/>
    <mergeCell ref="AF29:AJ29"/>
    <mergeCell ref="AU31:AV31"/>
    <mergeCell ref="AO30:AR30"/>
    <mergeCell ref="A28:C31"/>
    <mergeCell ref="D28:R31"/>
    <mergeCell ref="S28:AA30"/>
    <mergeCell ref="AB28:AJ28"/>
    <mergeCell ref="AF19:AL19"/>
    <mergeCell ref="AF20:AL20"/>
    <mergeCell ref="AF21:AL21"/>
    <mergeCell ref="AF22:AL22"/>
    <mergeCell ref="AK28:AX29"/>
    <mergeCell ref="AA22:AE22"/>
    <mergeCell ref="AM22:AP22"/>
    <mergeCell ref="W22:Z22"/>
    <mergeCell ref="R22:V22"/>
    <mergeCell ref="F21:M21"/>
    <mergeCell ref="W19:Z19"/>
    <mergeCell ref="AM20:AP20"/>
    <mergeCell ref="AA19:AE19"/>
    <mergeCell ref="R19:V19"/>
    <mergeCell ref="W20:Z20"/>
    <mergeCell ref="AA20:AE20"/>
    <mergeCell ref="AA18:AE18"/>
    <mergeCell ref="B22:E22"/>
    <mergeCell ref="F22:M22"/>
    <mergeCell ref="N22:Q22"/>
    <mergeCell ref="B21:E21"/>
    <mergeCell ref="F19:M19"/>
    <mergeCell ref="N19:Q19"/>
    <mergeCell ref="B19:E19"/>
    <mergeCell ref="W18:Z18"/>
    <mergeCell ref="B18:E18"/>
    <mergeCell ref="N18:Q18"/>
    <mergeCell ref="F18:M18"/>
    <mergeCell ref="B16:E17"/>
    <mergeCell ref="F16:M17"/>
    <mergeCell ref="N16:Q17"/>
    <mergeCell ref="R16:Z16"/>
    <mergeCell ref="AI4:AX4"/>
    <mergeCell ref="S5:AA5"/>
    <mergeCell ref="AM16:AP17"/>
    <mergeCell ref="AA16:AE17"/>
    <mergeCell ref="S7:AE7"/>
    <mergeCell ref="AC12:AG12"/>
    <mergeCell ref="AF16:AL17"/>
    <mergeCell ref="R17:V17"/>
    <mergeCell ref="W17:Z17"/>
    <mergeCell ref="B14:AT14"/>
    <mergeCell ref="B8:O8"/>
    <mergeCell ref="S6:AE6"/>
    <mergeCell ref="H3:K3"/>
    <mergeCell ref="L3:O3"/>
    <mergeCell ref="AI2:AX2"/>
    <mergeCell ref="S11:AB11"/>
    <mergeCell ref="AC11:AG11"/>
    <mergeCell ref="P3:AI3"/>
    <mergeCell ref="AK8:AX8"/>
    <mergeCell ref="AO9:AX9"/>
    <mergeCell ref="F1:K1"/>
    <mergeCell ref="R2:AH2"/>
    <mergeCell ref="AB5:AG5"/>
    <mergeCell ref="K6:R6"/>
    <mergeCell ref="S4:AE4"/>
    <mergeCell ref="K4:R4"/>
    <mergeCell ref="C2:Q2"/>
    <mergeCell ref="E3:F3"/>
    <mergeCell ref="AI44:AJ44"/>
    <mergeCell ref="AQ16:AT17"/>
    <mergeCell ref="AF18:AL18"/>
    <mergeCell ref="AQ18:AT18"/>
    <mergeCell ref="K7:Q7"/>
    <mergeCell ref="S8:AE8"/>
    <mergeCell ref="AM18:AP18"/>
    <mergeCell ref="R18:V18"/>
    <mergeCell ref="AO36:AP36"/>
    <mergeCell ref="AJ7:AV7"/>
    <mergeCell ref="D64:R64"/>
    <mergeCell ref="AU44:AV44"/>
    <mergeCell ref="AF30:AJ30"/>
    <mergeCell ref="AQ32:AR32"/>
    <mergeCell ref="AG32:AH32"/>
    <mergeCell ref="A44:C44"/>
    <mergeCell ref="D44:R44"/>
    <mergeCell ref="AB44:AC44"/>
    <mergeCell ref="AD44:AE44"/>
    <mergeCell ref="AG44:AH44"/>
    <mergeCell ref="W63:W68"/>
    <mergeCell ref="A64:C64"/>
    <mergeCell ref="A65:C65"/>
    <mergeCell ref="A66:C66"/>
    <mergeCell ref="AQ19:AT19"/>
    <mergeCell ref="T90:T91"/>
    <mergeCell ref="AD34:AE34"/>
    <mergeCell ref="AG34:AH34"/>
    <mergeCell ref="AI34:AJ34"/>
    <mergeCell ref="I26:AX26"/>
    <mergeCell ref="AD64:AE64"/>
    <mergeCell ref="AG64:AH64"/>
    <mergeCell ref="D65:R65"/>
    <mergeCell ref="D66:R66"/>
    <mergeCell ref="AB64:AC64"/>
    <mergeCell ref="AB65:AC65"/>
    <mergeCell ref="AB66:AC66"/>
    <mergeCell ref="S62:S69"/>
    <mergeCell ref="D68:R68"/>
    <mergeCell ref="AB67:AC67"/>
    <mergeCell ref="AQ74:AR74"/>
    <mergeCell ref="AO70:AP70"/>
    <mergeCell ref="AG65:AH65"/>
    <mergeCell ref="AI65:AJ65"/>
    <mergeCell ref="AD66:AE66"/>
    <mergeCell ref="AG66:AH66"/>
    <mergeCell ref="AI66:AJ66"/>
    <mergeCell ref="AD65:AE65"/>
    <mergeCell ref="AK65:AL65"/>
    <mergeCell ref="AI67:AJ67"/>
    <mergeCell ref="AK66:AL66"/>
    <mergeCell ref="AM66:AN66"/>
    <mergeCell ref="AO64:AP64"/>
    <mergeCell ref="AO65:AP65"/>
    <mergeCell ref="AO66:AP66"/>
    <mergeCell ref="AM82:AN82"/>
    <mergeCell ref="AO82:AP82"/>
    <mergeCell ref="AK64:AL64"/>
    <mergeCell ref="AM64:AN64"/>
    <mergeCell ref="AO67:AP67"/>
    <mergeCell ref="AK82:AL82"/>
    <mergeCell ref="AQ82:AR82"/>
    <mergeCell ref="AW64:AX64"/>
    <mergeCell ref="AW65:AX65"/>
    <mergeCell ref="AW66:AX66"/>
    <mergeCell ref="AQ64:AR64"/>
    <mergeCell ref="AQ65:AR65"/>
    <mergeCell ref="AQ66:AR66"/>
    <mergeCell ref="AW82:AX82"/>
    <mergeCell ref="AU82:AV82"/>
  </mergeCells>
  <printOptions/>
  <pageMargins left="0" right="0" top="0.1968503937007874" bottom="0.1968503937007874" header="0.5118110236220472" footer="0.5118110236220472"/>
  <pageSetup fitToHeight="2" fitToWidth="1" horizontalDpi="600" verticalDpi="600" orientation="landscape" paperSize="9" scale="40" r:id="rId4"/>
  <rowBreaks count="3" manualBreakCount="3">
    <brk id="44" max="255" man="1"/>
    <brk id="69" max="255" man="1"/>
    <brk id="9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ППУ №3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</dc:creator>
  <cp:keywords/>
  <dc:description/>
  <cp:lastModifiedBy>Пользователь</cp:lastModifiedBy>
  <cp:lastPrinted>2022-08-29T11:04:23Z</cp:lastPrinted>
  <dcterms:created xsi:type="dcterms:W3CDTF">2004-02-03T10:50:45Z</dcterms:created>
  <dcterms:modified xsi:type="dcterms:W3CDTF">2023-06-19T11:11:09Z</dcterms:modified>
  <cp:category/>
  <cp:version/>
  <cp:contentType/>
  <cp:contentStatus/>
</cp:coreProperties>
</file>