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СО 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KB2</author>
  </authors>
  <commentList>
    <comment ref="AL4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д.б. 2660</t>
        </r>
      </text>
    </comment>
    <comment ref="AH4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д.б. 3991</t>
        </r>
      </text>
    </comment>
    <comment ref="AL44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д.б. 403</t>
        </r>
      </text>
    </comment>
    <comment ref="AH44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605</t>
        </r>
      </text>
    </comment>
    <comment ref="AH32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732+307=1039</t>
        </r>
      </text>
    </comment>
    <comment ref="AL32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692</t>
        </r>
      </text>
    </comment>
    <comment ref="AH38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262</t>
        </r>
      </text>
    </comment>
    <comment ref="AL38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176</t>
        </r>
      </text>
    </comment>
    <comment ref="AH52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3386</t>
        </r>
      </text>
    </comment>
    <comment ref="AL52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2257</t>
        </r>
      </text>
    </comment>
    <comment ref="A60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в стандарте этого нет.
Если только как вариавн</t>
        </r>
      </text>
    </comment>
  </commentList>
</comments>
</file>

<file path=xl/sharedStrings.xml><?xml version="1.0" encoding="utf-8"?>
<sst xmlns="http://schemas.openxmlformats.org/spreadsheetml/2006/main" count="278" uniqueCount="221">
  <si>
    <t>Каникулы</t>
  </si>
  <si>
    <t>УЧЕБНЫЙ ПЛАН</t>
  </si>
  <si>
    <t>Утверждаю</t>
  </si>
  <si>
    <t>"</t>
  </si>
  <si>
    <t>специальность</t>
  </si>
  <si>
    <t>квалификация</t>
  </si>
  <si>
    <t>Индекс</t>
  </si>
  <si>
    <t>Экзаменов</t>
  </si>
  <si>
    <t>Зачетов</t>
  </si>
  <si>
    <t>в том числе</t>
  </si>
  <si>
    <t>Всего</t>
  </si>
  <si>
    <t>2 курс</t>
  </si>
  <si>
    <t>3 курс</t>
  </si>
  <si>
    <t>Иностранный язык</t>
  </si>
  <si>
    <t>Математика</t>
  </si>
  <si>
    <t>Физическая культура</t>
  </si>
  <si>
    <t>Основы философии</t>
  </si>
  <si>
    <t>ОГСЭ.00</t>
  </si>
  <si>
    <t>ЕН.00</t>
  </si>
  <si>
    <t>Общепрофессиональные дисциплины</t>
  </si>
  <si>
    <t>ЕН.01</t>
  </si>
  <si>
    <t>ЕН.02</t>
  </si>
  <si>
    <t>Безопасность жизнедеятельности</t>
  </si>
  <si>
    <t>№ п/п</t>
  </si>
  <si>
    <t xml:space="preserve">   </t>
  </si>
  <si>
    <t>образования</t>
  </si>
  <si>
    <t>ОГСЭ.01</t>
  </si>
  <si>
    <t>ОГСЭ.02</t>
  </si>
  <si>
    <t>ОГСЭ.03</t>
  </si>
  <si>
    <t>ОГСЭ.04</t>
  </si>
  <si>
    <t>ОГСЭ.05</t>
  </si>
  <si>
    <t xml:space="preserve">                                                           Итого :</t>
  </si>
  <si>
    <t xml:space="preserve">Наименование </t>
  </si>
  <si>
    <t>Кабинеты</t>
  </si>
  <si>
    <t>Иностранного языка</t>
  </si>
  <si>
    <t>Лаборатории</t>
  </si>
  <si>
    <t>Спортивный комплекс</t>
  </si>
  <si>
    <r>
      <t xml:space="preserve">Форма обучения  </t>
    </r>
    <r>
      <rPr>
        <b/>
        <sz val="8"/>
        <rFont val="Arial Cyr"/>
        <family val="2"/>
      </rPr>
      <t xml:space="preserve">               очная</t>
    </r>
  </si>
  <si>
    <t>Общий гуманитарный и социально-экономический цикл</t>
  </si>
  <si>
    <t xml:space="preserve">История </t>
  </si>
  <si>
    <t>Математический и общий естественнонаучный цикл</t>
  </si>
  <si>
    <t>Профессиональный цикл</t>
  </si>
  <si>
    <t>П.ОО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</si>
  <si>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</si>
  <si>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</si>
  <si>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</si>
  <si>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</si>
  <si>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</si>
  <si>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</si>
  <si>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</si>
  <si>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</si>
  <si>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МДК.03.01</t>
  </si>
  <si>
    <t>ОП.01</t>
  </si>
  <si>
    <t>ОП.02</t>
  </si>
  <si>
    <t>ОП.03</t>
  </si>
  <si>
    <t>ОП.04</t>
  </si>
  <si>
    <t>ОП.05</t>
  </si>
  <si>
    <t>ОП.06</t>
  </si>
  <si>
    <t>1 курс</t>
  </si>
  <si>
    <t>Учебная практика</t>
  </si>
  <si>
    <t>Залы</t>
  </si>
  <si>
    <t>Актовый зал</t>
  </si>
  <si>
    <t>ГИА</t>
  </si>
  <si>
    <t>Безопасности жизнедеятельности</t>
  </si>
  <si>
    <t>Учебная нагрузка обучающихся (час.)</t>
  </si>
  <si>
    <t>Обязат. аудиторная, ч</t>
  </si>
  <si>
    <t>Формы промежуточной аттестации</t>
  </si>
  <si>
    <t>Наименование  циклов, дисциплин, професиональных модулей, МДК, практик</t>
  </si>
  <si>
    <t>Максимальная</t>
  </si>
  <si>
    <t>Самостоятельная работа</t>
  </si>
  <si>
    <t>Производственная практика</t>
  </si>
  <si>
    <t>Промежуточная аттестация</t>
  </si>
  <si>
    <t>курс. работ (проектов )</t>
  </si>
  <si>
    <t>программа</t>
  </si>
  <si>
    <r>
      <t xml:space="preserve">Нормативный срок обучения:  </t>
    </r>
    <r>
      <rPr>
        <b/>
        <sz val="8"/>
        <rFont val="Arial Cyr"/>
        <family val="0"/>
      </rPr>
      <t xml:space="preserve"> 2 года 10 мес.</t>
    </r>
  </si>
  <si>
    <t>Учебной практики</t>
  </si>
  <si>
    <t>МДК.03.02</t>
  </si>
  <si>
    <t>ЕН.03</t>
  </si>
  <si>
    <t>ОП.07</t>
  </si>
  <si>
    <t xml:space="preserve">Ритмики и хореографии </t>
  </si>
  <si>
    <t>Открытый стадион широкого профиля с элементами полосы препятствий (аренда)</t>
  </si>
  <si>
    <t>ПДП</t>
  </si>
  <si>
    <t>1. Программа углубленной подготовки</t>
  </si>
  <si>
    <t xml:space="preserve">Преддипломная практика </t>
  </si>
  <si>
    <t>Курсы</t>
  </si>
  <si>
    <t>Обучение по дисциплинам и междисциплинарным курсам</t>
  </si>
  <si>
    <t>по профилю специальности СПО</t>
  </si>
  <si>
    <t>Всего                       (по курсам)</t>
  </si>
  <si>
    <t>I курс</t>
  </si>
  <si>
    <t>II курс</t>
  </si>
  <si>
    <t>III курс</t>
  </si>
  <si>
    <t>Распределение обязат. учебной нагрузки (включая обязательную аудиторную нагрузку и все виды практики в составе профессиональных модулей) по курсам и семестрам</t>
  </si>
  <si>
    <t xml:space="preserve">  1. Сводные данные по бюджету (в неделях) учебного плана</t>
  </si>
  <si>
    <t>Консультации на учебную группу по 100 часов в год (всего 300 часов)</t>
  </si>
  <si>
    <t>4. Пояснительная записка</t>
  </si>
  <si>
    <t>3. Перечень лабораторий, кабинетов и мастерских для подготовки специалистов СПО</t>
  </si>
  <si>
    <t>Дисциплин и МДК</t>
  </si>
  <si>
    <t xml:space="preserve">1.1 Выпускная квалификационная работа </t>
  </si>
  <si>
    <t>Выполнение выпускной квалификационной работы  с 18.05. по 14.06 (всего 4 недели)</t>
  </si>
  <si>
    <t>Защита выпускной квалификационной работы  с 15.06 по 28.06 (всего 2 недели)</t>
  </si>
  <si>
    <t>1 сем.</t>
  </si>
  <si>
    <t>2 сем.</t>
  </si>
  <si>
    <t>3 сем.</t>
  </si>
  <si>
    <t>4 сем.</t>
  </si>
  <si>
    <t>5 сем.</t>
  </si>
  <si>
    <t>6 сем.</t>
  </si>
  <si>
    <t>ДЗ</t>
  </si>
  <si>
    <t>З</t>
  </si>
  <si>
    <t>Э</t>
  </si>
  <si>
    <t>ЭК</t>
  </si>
  <si>
    <t>Библиотека, читальный зал с выходом в сеть Интернет</t>
  </si>
  <si>
    <t xml:space="preserve">                                                        Итого :</t>
  </si>
  <si>
    <t>УП. 02.</t>
  </si>
  <si>
    <t>МДК.02.02</t>
  </si>
  <si>
    <t>ПМ.03</t>
  </si>
  <si>
    <t>Государственная итоговая аттестация</t>
  </si>
  <si>
    <t>базовой подготовки</t>
  </si>
  <si>
    <t>МДК.02.03</t>
  </si>
  <si>
    <t>ПМ.04</t>
  </si>
  <si>
    <t>МДК.04.01</t>
  </si>
  <si>
    <t>ПМ.05</t>
  </si>
  <si>
    <t>МДК.05.01</t>
  </si>
  <si>
    <t>Психология общения</t>
  </si>
  <si>
    <t>программа подготовки специалистов среднего звена</t>
  </si>
  <si>
    <t>2. План учебного процесса (программа подготовки специалистов среднего звена)</t>
  </si>
  <si>
    <t>преддипломная практика</t>
  </si>
  <si>
    <t>1ДЗ</t>
  </si>
  <si>
    <t>1Э</t>
  </si>
  <si>
    <t>2ДЗ</t>
  </si>
  <si>
    <t>1ДЗ/1Э</t>
  </si>
  <si>
    <t>6ЭК</t>
  </si>
  <si>
    <t>5ЭК</t>
  </si>
  <si>
    <t>31.02.05 Стоматология ортопедическая</t>
  </si>
  <si>
    <t>Зубной техник</t>
  </si>
  <si>
    <t>Информатика</t>
  </si>
  <si>
    <t>Экономика организации</t>
  </si>
  <si>
    <t>Анатомия и физиология человека с курсом биомеханики зубочелюстной системы</t>
  </si>
  <si>
    <t>Зуботехническое материаловедение с курсом охраны труда и техники безопасности</t>
  </si>
  <si>
    <t>Основы микробиологии и инфекционная безопасность</t>
  </si>
  <si>
    <t>Первая медицинская помощь</t>
  </si>
  <si>
    <t>Стоматологические заболевания</t>
  </si>
  <si>
    <t>Изготовление съемных пластиночных протезов</t>
  </si>
  <si>
    <t>Технология изготовления съемных пластиночных протезов при частичном отсутствии зубов</t>
  </si>
  <si>
    <t>Изговление несъемных протезов</t>
  </si>
  <si>
    <t>Технология изготовления несъемных протезов</t>
  </si>
  <si>
    <t>Литейное дело в стоматологии</t>
  </si>
  <si>
    <t>Моделирование зубов</t>
  </si>
  <si>
    <t>Изготовление бюгельных зубных протезов</t>
  </si>
  <si>
    <t>Технология изготовления бюгельных протезов</t>
  </si>
  <si>
    <t>Изготовление ортодонтических аппаратов</t>
  </si>
  <si>
    <t>Технология изготовления ортодонтических аппаратов</t>
  </si>
  <si>
    <t>Изготовление челюстно-лицевых аппаратов</t>
  </si>
  <si>
    <t>Технология изготовления челюстно-лицевых аппаратов</t>
  </si>
  <si>
    <t>Технология изготовления съемных пластиночных протезов при полном отсутствии зубов</t>
  </si>
  <si>
    <t>1ДЗ/2Э</t>
  </si>
  <si>
    <t>Истории и основ философии</t>
  </si>
  <si>
    <t>Информатики</t>
  </si>
  <si>
    <t>Математики</t>
  </si>
  <si>
    <t>Анатомии и физиологии человека с курсом биомеханики зубочелюстной системы</t>
  </si>
  <si>
    <t>Экономики организации</t>
  </si>
  <si>
    <t>Зуботехнического материаловедения с курсом охраны труда и техники безопасности</t>
  </si>
  <si>
    <t>Основ микробиологии и инфекционной безопасности</t>
  </si>
  <si>
    <r>
      <t xml:space="preserve">на базе </t>
    </r>
    <r>
      <rPr>
        <b/>
        <sz val="8"/>
        <rFont val="Arial Cyr"/>
        <family val="0"/>
      </rPr>
      <t>среднего  общего</t>
    </r>
  </si>
  <si>
    <t>Первой медицинской помощи</t>
  </si>
  <si>
    <t>Стоматологических заболеваний</t>
  </si>
  <si>
    <t>Технологии изготовления съемных пластиночных протезов</t>
  </si>
  <si>
    <t>Технологии изготовления несъемных протезов</t>
  </si>
  <si>
    <t>Технологии изготовления бюгельных протезов</t>
  </si>
  <si>
    <t>Литейного дела</t>
  </si>
  <si>
    <t>Технологии изготовления ортодонтических аппаратов</t>
  </si>
  <si>
    <t>Технологии изготовления съемных челюстно-лицевых аппаратов</t>
  </si>
  <si>
    <t xml:space="preserve">Спортивный зал </t>
  </si>
  <si>
    <t>Стрелковый тир (в любой модификации, включая электронный) или место для стрельбы</t>
  </si>
  <si>
    <t>ПП.01.</t>
  </si>
  <si>
    <t>ПП.02.</t>
  </si>
  <si>
    <t>ПП.03.</t>
  </si>
  <si>
    <t>ЕН.04</t>
  </si>
  <si>
    <t>лаб. раб. практ.зан.</t>
  </si>
  <si>
    <t>К.ДЗ</t>
  </si>
  <si>
    <t>августа</t>
  </si>
  <si>
    <t>Директор                    Е.А. Колесова</t>
  </si>
  <si>
    <t>8 нед</t>
  </si>
  <si>
    <t>6 нед</t>
  </si>
  <si>
    <t>Экзамен  квалификационный</t>
  </si>
  <si>
    <t>Дифференцированых зачетов</t>
  </si>
  <si>
    <t>Производственной прктики</t>
  </si>
  <si>
    <t>3ДЗ/3Э</t>
  </si>
  <si>
    <t>3з</t>
  </si>
  <si>
    <t>1з/1ДЗ</t>
  </si>
  <si>
    <t>2з</t>
  </si>
  <si>
    <t>3ДЗ</t>
  </si>
  <si>
    <t>2ДЗ/1Э</t>
  </si>
  <si>
    <t>4ДЗ</t>
  </si>
  <si>
    <t>7ДЗ</t>
  </si>
  <si>
    <t>1з/8ДЗ</t>
  </si>
  <si>
    <t>1 сем     17  нед</t>
  </si>
  <si>
    <t>2 сем        19,5+3 нед</t>
  </si>
  <si>
    <t>3 сем          17 нед</t>
  </si>
  <si>
    <t>4 сем        22+3 нед</t>
  </si>
  <si>
    <t>5 сем            15 нед</t>
  </si>
  <si>
    <t>6 сем        7,5+1 нед</t>
  </si>
  <si>
    <t>3з/1ДЗ</t>
  </si>
  <si>
    <t>2з/1ДЗ</t>
  </si>
  <si>
    <t>3з/9ДЗ</t>
  </si>
  <si>
    <t>Приобретение практического опыта изготовления съемных пластиночных протезов при частичном отсутствии зубов, при полном отсутствии зубов</t>
  </si>
  <si>
    <t>Приобретение практического опытая изготовления несъемных протезов</t>
  </si>
  <si>
    <t>Приобретение практического опыта изготовления бюгельных протезов</t>
  </si>
  <si>
    <t>Овладение умениями изготовления ортодонтических аппаратов</t>
  </si>
  <si>
    <t>Овладение умениями изготовления челюстно-лицевых аппаратов</t>
  </si>
  <si>
    <t>1З/2ДЗ</t>
  </si>
  <si>
    <t>3ДЗ/1Э</t>
  </si>
  <si>
    <t>ГБПОУ "ПБМК"</t>
  </si>
  <si>
    <t>CAD/CAM технологии</t>
  </si>
  <si>
    <t>3D моделирование</t>
  </si>
  <si>
    <t>2964/72,5%</t>
  </si>
  <si>
    <t>1з/4ДЗ/              3Э</t>
  </si>
  <si>
    <t>1з/4ДЗ/   1Э</t>
  </si>
  <si>
    <t>4ДЗ/1Э</t>
  </si>
  <si>
    <t>1з/8ДЗ/2Э</t>
  </si>
  <si>
    <t>4з/5ДЗ/3Э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</si>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</sst>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68">
    <font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9"/>
      <name val="Arial Cyr"/>
      <family val="0"/>
    </font>
    <font>
      <i/>
      <sz val="7"/>
      <name val="Arial Cyr"/>
      <family val="0"/>
    </font>
    <font>
      <b/>
      <i/>
      <sz val="7"/>
      <name val="Arial Cyr"/>
      <family val="0"/>
    </font>
    <font>
      <b/>
      <i/>
      <sz val="8"/>
      <name val="Arial Cyr"/>
      <family val="0"/>
    </font>
    <font>
      <b/>
      <sz val="5"/>
      <name val="Arial Cyr"/>
      <family val="2"/>
    </font>
    <font>
      <b/>
      <i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0"/>
    </font>
    <font>
      <sz val="10.5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justify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justify" wrapText="1"/>
    </xf>
    <xf numFmtId="0" fontId="7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32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7" fillId="32" borderId="31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vertical="center"/>
    </xf>
    <xf numFmtId="0" fontId="9" fillId="32" borderId="47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31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1" fillId="32" borderId="46" xfId="0" applyFont="1" applyFill="1" applyBorder="1" applyAlignment="1">
      <alignment horizontal="left" vertical="center" wrapText="1"/>
    </xf>
    <xf numFmtId="0" fontId="11" fillId="32" borderId="52" xfId="0" applyFont="1" applyFill="1" applyBorder="1" applyAlignment="1">
      <alignment horizontal="left" vertical="center" wrapText="1"/>
    </xf>
    <xf numFmtId="0" fontId="11" fillId="32" borderId="24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55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left" wrapText="1"/>
    </xf>
    <xf numFmtId="0" fontId="7" fillId="0" borderId="5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left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/>
    </xf>
    <xf numFmtId="0" fontId="9" fillId="32" borderId="61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right" vertical="center" wrapText="1"/>
    </xf>
    <xf numFmtId="0" fontId="12" fillId="32" borderId="61" xfId="0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left" vertical="center" wrapText="1"/>
    </xf>
    <xf numFmtId="0" fontId="11" fillId="32" borderId="16" xfId="0" applyFont="1" applyFill="1" applyBorder="1" applyAlignment="1">
      <alignment horizontal="left" vertical="center" wrapText="1"/>
    </xf>
    <xf numFmtId="0" fontId="9" fillId="32" borderId="64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/>
    </xf>
    <xf numFmtId="0" fontId="13" fillId="32" borderId="54" xfId="0" applyFont="1" applyFill="1" applyBorder="1" applyAlignment="1">
      <alignment horizontal="center" vertical="center" wrapText="1"/>
    </xf>
    <xf numFmtId="0" fontId="13" fillId="32" borderId="55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/>
    </xf>
    <xf numFmtId="0" fontId="9" fillId="32" borderId="64" xfId="0" applyFont="1" applyFill="1" applyBorder="1" applyAlignment="1">
      <alignment horizontal="center"/>
    </xf>
    <xf numFmtId="0" fontId="9" fillId="32" borderId="67" xfId="0" applyFont="1" applyFill="1" applyBorder="1" applyAlignment="1">
      <alignment horizontal="center"/>
    </xf>
    <xf numFmtId="0" fontId="12" fillId="32" borderId="68" xfId="0" applyFont="1" applyFill="1" applyBorder="1" applyAlignment="1">
      <alignment horizontal="right" vertical="center" wrapText="1"/>
    </xf>
    <xf numFmtId="0" fontId="12" fillId="32" borderId="64" xfId="0" applyFont="1" applyFill="1" applyBorder="1" applyAlignment="1">
      <alignment horizontal="right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/>
    </xf>
    <xf numFmtId="0" fontId="7" fillId="32" borderId="69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justify" wrapText="1"/>
    </xf>
    <xf numFmtId="0" fontId="9" fillId="32" borderId="52" xfId="0" applyFont="1" applyFill="1" applyBorder="1" applyAlignment="1">
      <alignment horizontal="center" vertical="justify" wrapText="1"/>
    </xf>
    <xf numFmtId="0" fontId="9" fillId="32" borderId="24" xfId="0" applyFont="1" applyFill="1" applyBorder="1" applyAlignment="1">
      <alignment horizontal="center" vertical="justify" wrapText="1"/>
    </xf>
    <xf numFmtId="0" fontId="9" fillId="32" borderId="48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1" fillId="32" borderId="23" xfId="0" applyFont="1" applyFill="1" applyBorder="1" applyAlignment="1">
      <alignment horizontal="center" vertical="center"/>
    </xf>
    <xf numFmtId="0" fontId="9" fillId="32" borderId="52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12" fillId="32" borderId="69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vertical="center" wrapText="1"/>
    </xf>
    <xf numFmtId="0" fontId="9" fillId="32" borderId="24" xfId="0" applyFont="1" applyFill="1" applyBorder="1" applyAlignment="1">
      <alignment vertical="center" wrapText="1"/>
    </xf>
    <xf numFmtId="0" fontId="12" fillId="32" borderId="46" xfId="0" applyFont="1" applyFill="1" applyBorder="1" applyAlignment="1">
      <alignment horizontal="center" vertical="justify" wrapText="1"/>
    </xf>
    <xf numFmtId="0" fontId="12" fillId="32" borderId="52" xfId="0" applyFont="1" applyFill="1" applyBorder="1" applyAlignment="1">
      <alignment horizontal="center" vertical="justify" wrapText="1"/>
    </xf>
    <xf numFmtId="0" fontId="12" fillId="32" borderId="24" xfId="0" applyFont="1" applyFill="1" applyBorder="1" applyAlignment="1">
      <alignment horizontal="center" vertical="justify" wrapText="1"/>
    </xf>
    <xf numFmtId="0" fontId="12" fillId="32" borderId="31" xfId="0" applyFont="1" applyFill="1" applyBorder="1" applyAlignment="1">
      <alignment horizontal="left" vertical="center" wrapText="1"/>
    </xf>
    <xf numFmtId="0" fontId="12" fillId="32" borderId="16" xfId="0" applyFont="1" applyFill="1" applyBorder="1" applyAlignment="1">
      <alignment horizontal="left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12" fillId="32" borderId="23" xfId="0" applyFont="1" applyFill="1" applyBorder="1" applyAlignment="1">
      <alignment horizontal="center" wrapText="1"/>
    </xf>
    <xf numFmtId="0" fontId="12" fillId="32" borderId="16" xfId="0" applyFont="1" applyFill="1" applyBorder="1" applyAlignment="1">
      <alignment horizontal="center" wrapText="1"/>
    </xf>
    <xf numFmtId="0" fontId="12" fillId="32" borderId="21" xfId="0" applyFont="1" applyFill="1" applyBorder="1" applyAlignment="1">
      <alignment horizontal="center" wrapText="1"/>
    </xf>
    <xf numFmtId="0" fontId="12" fillId="32" borderId="23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wrapText="1"/>
    </xf>
    <xf numFmtId="0" fontId="12" fillId="32" borderId="49" xfId="0" applyFont="1" applyFill="1" applyBorder="1" applyAlignment="1">
      <alignment horizontal="center" wrapText="1"/>
    </xf>
    <xf numFmtId="0" fontId="12" fillId="32" borderId="50" xfId="0" applyFont="1" applyFill="1" applyBorder="1" applyAlignment="1">
      <alignment horizontal="center" wrapText="1"/>
    </xf>
    <xf numFmtId="0" fontId="12" fillId="32" borderId="34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3" fillId="32" borderId="43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5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59" xfId="0" applyFont="1" applyBorder="1" applyAlignment="1">
      <alignment horizontal="center" vertical="justify"/>
    </xf>
    <xf numFmtId="0" fontId="0" fillId="0" borderId="7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7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6" fillId="0" borderId="5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justify"/>
    </xf>
    <xf numFmtId="0" fontId="8" fillId="0" borderId="72" xfId="0" applyFont="1" applyBorder="1" applyAlignment="1">
      <alignment horizontal="center" vertical="justify"/>
    </xf>
    <xf numFmtId="0" fontId="8" fillId="0" borderId="60" xfId="0" applyFont="1" applyBorder="1" applyAlignment="1">
      <alignment horizontal="center" vertical="justify"/>
    </xf>
    <xf numFmtId="0" fontId="8" fillId="0" borderId="7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8" fillId="0" borderId="74" xfId="0" applyFont="1" applyBorder="1" applyAlignment="1">
      <alignment horizontal="center" vertical="justify"/>
    </xf>
    <xf numFmtId="0" fontId="8" fillId="0" borderId="54" xfId="0" applyFont="1" applyBorder="1" applyAlignment="1">
      <alignment horizontal="center" vertical="justify"/>
    </xf>
    <xf numFmtId="0" fontId="8" fillId="0" borderId="27" xfId="0" applyFont="1" applyBorder="1" applyAlignment="1">
      <alignment horizontal="center" vertical="justify"/>
    </xf>
    <xf numFmtId="0" fontId="8" fillId="0" borderId="55" xfId="0" applyFont="1" applyBorder="1" applyAlignment="1">
      <alignment horizontal="center" vertical="justify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0" fontId="4" fillId="33" borderId="37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justify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7" fillId="32" borderId="23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3" fillId="32" borderId="6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75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" fontId="7" fillId="0" borderId="76" xfId="0" applyNumberFormat="1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" fontId="7" fillId="0" borderId="78" xfId="0" applyNumberFormat="1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16" fontId="7" fillId="0" borderId="46" xfId="0" applyNumberFormat="1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32" borderId="4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121</xdr:row>
      <xdr:rowOff>19050</xdr:rowOff>
    </xdr:from>
    <xdr:to>
      <xdr:col>54</xdr:col>
      <xdr:colOff>0</xdr:colOff>
      <xdr:row>200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52400" y="17335500"/>
          <a:ext cx="11172825" cy="1289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4.1. Нормативная база реализации ППССЗ ОУ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Учебный план по специальности 32.02.05  "Стоматология ортопедическая"разработан в соответствии с: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Федеральным законом “Об образовании в  Российской Федерации ”  от 29 декабря 2012г. № 273-ФЗ (ст. 11 п.п. 1,2,3,4,5; ст. 12 п. п.2,5,7; ст. 13, 13; ст.28 п.п. 6,10);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государственным образовательным стандартом среднего профессионального образования  по данной специальности, утв. приказом Министерства образования и науки Российской Федерации от 11 августа 2014г, № 972;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Порядком организации и осуществления образовательной деятельности по образовательным программам среднего профессионального образования,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утв. приказом Министерства образования и науки Российской Федерации от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 июня 2013 г. N 464;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-Положением о практике обучающихся, осваивающих основные профессиональные образовательные программы среднего профессионального образования,, утв.приказом Минобрнауки России от 14 июня 2013г № 291;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письмом Минобрнауки России  "О разъяснениях по формированию учебного плана ОПОП НПО и СПО" от 20 октября 2010г. № 12-696.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.2. Организация учебного процесса и режим занятий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Учебные занятия в колледже начинаются с 1 сентября  при шестидневной учебной недели.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Обязательная учебная нагрузка студентов включает обязательную аудиторную нагрузку и все виды практики в составе модулей.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аудиторной учебной нагрузки студентов составляет 36  академических часов в неделю.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учебной нагрузки обучающихся составляет 54 академических часа в неделю, включая все виды обязательной учебной нагрузки и внеаудиторной (самостоятельной) учебной работы.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Консультации для студентов предусматриваются в объеме 100 часов на учебную группу на каждый учебный год.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Контроль сформированности знаний, умений, навыков студентов проводится в соответствии с "Положением о промежуточной аттестации студентов колледжа," утвержденным графиком контроля учебного процесса.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Проводятся  экзамены  квалификационные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профессиональным модулям: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Изготовление съемных пластиночных протезов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(5с);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Изговление несъемных протезов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(5с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ПМ.03 Изготовление бюгельных зубных протезов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(5с);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Изготовление ортодонтических аппаратов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(6с);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ПМ.05 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Изготовление челюстно-лицевых аппаратов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(6с).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Предусмотренные учебным планом лабораторные и практические занятия проводятся с делением учебной группы на  2 подгруппы и 3 бригады, для каждой из которых составляется расписание занятий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практическую часть по специальности отведено: учебная, производственная и преддипломная практики 15 н. х 36 ч . = 540 часов, лабораторные и практические занятия – 1280ч , курсовая работа - 20 часов. ИТОГО – 2840 часов.  Практикоориентированность учебного плана составяет 66,2%.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курсового проекта (работы) рассматривается как вид учебной работы по общепрофессиональным дисциплинам профессионального цикла и реализуется в пределах времени, отведенного на ее (их) изучение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Часть учебного времени дисциплины "Безопасность жизнедеятельности"  (48 часов) отведено на изучение основ медицинских знаний (девушки) и основ военного дела (юноши).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Зачёты проводятся за счёт времени, отведённого на изучение предмета. Форма  проведения экзаменов определяется  преподавателями и  утверждается цикловыми методическими комиссиями колледжа.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Учебная практика и производственная практика (по профилю специальности и преддипломная) проводится  при освоении студентами профессиональных компетенций в рамках профессиональных модулей и реализуется  концентрированно. Аттестация по итогам производственной практики проводится с учетом результатов, подтвержденных документами соответствующих организаций.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Государственная  итоговая аттестация включает в себя подготовку  и защиту выпускной квалификационной работы.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4.3. Формирование вариативной части ППССЗ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 времени (1044ч), отведенный на вариативную часть, использован на увеличение часов на дисциплины, профессиональные модули и междисциплинарные курсы обязательной части  ППССЗ:общего гуманитарного и социально-экономического (204 часа), математического и общего естественнонаучного (52 часа) и профессионального циклов (788 часов),  из них на общепрофессиональные дисциплины 119 часов, на профессиональные модули 669 часов.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.Введены учебные дисциплины: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ОГСЭ.00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Общий гуманитарный и социально-экономический цикл: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Языковая грамотность и культура речи (76 часа), Психология общения (56 часов), Основы организации учебной деятельности (34 часа), Биомедицинская этика (38 часов).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ЕН.00 Математический и естественнонаучный цикл: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медицинской статистики (52 часа).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ОП.00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Общепрофессиональные дисциплины: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Правовое обеспечение профессиональной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деятельности (32 часа).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Заместитель  директора  по учебной  работе   О.С. Плетенева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Методист      Сидоркова Л.И.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Методист      Трескун Т.М.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4"/>
  <sheetViews>
    <sheetView tabSelected="1" zoomScale="110" zoomScaleNormal="110" zoomScalePageLayoutView="0" workbookViewId="0" topLeftCell="A1">
      <selection activeCell="AA85" sqref="AA85"/>
    </sheetView>
  </sheetViews>
  <sheetFormatPr defaultColWidth="9.00390625" defaultRowHeight="12.75"/>
  <cols>
    <col min="1" max="1" width="2.875" style="0" customWidth="1"/>
    <col min="2" max="2" width="3.125" style="0" customWidth="1"/>
    <col min="3" max="3" width="1.00390625" style="0" customWidth="1"/>
    <col min="4" max="10" width="2.125" style="0" customWidth="1"/>
    <col min="11" max="11" width="2.00390625" style="0" customWidth="1"/>
    <col min="12" max="19" width="2.125" style="0" customWidth="1"/>
    <col min="20" max="20" width="2.00390625" style="0" customWidth="1"/>
    <col min="21" max="23" width="2.125" style="0" customWidth="1"/>
    <col min="24" max="24" width="1.00390625" style="0" customWidth="1"/>
    <col min="25" max="25" width="0.875" style="0" hidden="1" customWidth="1"/>
    <col min="26" max="26" width="0.12890625" style="0" hidden="1" customWidth="1"/>
    <col min="27" max="27" width="3.875" style="0" customWidth="1"/>
    <col min="28" max="28" width="5.25390625" style="0" customWidth="1"/>
    <col min="29" max="29" width="6.25390625" style="0" customWidth="1"/>
    <col min="30" max="31" width="5.25390625" style="0" customWidth="1"/>
    <col min="32" max="32" width="5.00390625" style="0" customWidth="1"/>
    <col min="33" max="33" width="4.375" style="0" customWidth="1"/>
    <col min="34" max="34" width="2.125" style="0" customWidth="1"/>
    <col min="35" max="35" width="3.00390625" style="0" customWidth="1"/>
    <col min="36" max="36" width="2.375" style="0" customWidth="1"/>
    <col min="37" max="37" width="2.75390625" style="0" customWidth="1"/>
    <col min="38" max="38" width="2.125" style="0" customWidth="1"/>
    <col min="39" max="39" width="3.00390625" style="0" customWidth="1"/>
    <col min="40" max="40" width="6.625" style="0" customWidth="1"/>
    <col min="41" max="41" width="5.125" style="0" customWidth="1"/>
    <col min="42" max="42" width="4.00390625" style="0" customWidth="1"/>
    <col min="43" max="43" width="2.125" style="0" customWidth="1"/>
    <col min="44" max="44" width="2.25390625" style="0" customWidth="1"/>
    <col min="45" max="45" width="3.375" style="0" customWidth="1"/>
    <col min="46" max="47" width="2.75390625" style="0" customWidth="1"/>
    <col min="48" max="48" width="2.00390625" style="0" customWidth="1"/>
    <col min="49" max="49" width="3.875" style="0" customWidth="1"/>
    <col min="50" max="50" width="2.375" style="0" customWidth="1"/>
    <col min="51" max="51" width="3.125" style="0" customWidth="1"/>
    <col min="52" max="52" width="2.25390625" style="0" customWidth="1"/>
    <col min="53" max="53" width="3.00390625" style="0" customWidth="1"/>
    <col min="54" max="54" width="2.125" style="0" customWidth="1"/>
    <col min="55" max="55" width="2.625" style="0" customWidth="1"/>
  </cols>
  <sheetData>
    <row r="1" spans="6:49" ht="12.75" customHeight="1">
      <c r="F1" s="421" t="s">
        <v>2</v>
      </c>
      <c r="G1" s="421"/>
      <c r="H1" s="421"/>
      <c r="I1" s="421"/>
      <c r="J1" s="421"/>
      <c r="K1" s="421"/>
      <c r="O1" s="15"/>
      <c r="P1" s="15"/>
      <c r="Q1" s="12"/>
      <c r="R1" s="12"/>
      <c r="S1" s="7"/>
      <c r="T1" s="7"/>
      <c r="U1" s="7"/>
      <c r="V1" s="7"/>
      <c r="W1" s="7"/>
      <c r="X1" s="7"/>
      <c r="Y1" s="7"/>
      <c r="Z1" s="7"/>
      <c r="AA1" s="7"/>
      <c r="AB1" s="422" t="s">
        <v>1</v>
      </c>
      <c r="AC1" s="422"/>
      <c r="AD1" s="422"/>
      <c r="AE1" s="422"/>
      <c r="AF1" s="422"/>
      <c r="AG1" s="422"/>
      <c r="AH1" s="59"/>
      <c r="AI1" s="59"/>
      <c r="AJ1" s="59"/>
      <c r="AK1" s="59"/>
      <c r="AL1" s="59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3:54" ht="10.5" customHeight="1">
      <c r="C2" s="423" t="s">
        <v>180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6"/>
      <c r="W2" s="424" t="s">
        <v>123</v>
      </c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13" t="s">
        <v>37</v>
      </c>
      <c r="AP2" s="413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</row>
    <row r="3" spans="6:54" ht="12.75" customHeight="1">
      <c r="F3" s="24" t="s">
        <v>3</v>
      </c>
      <c r="G3" s="401">
        <v>30</v>
      </c>
      <c r="H3" s="401"/>
      <c r="I3" s="24" t="s">
        <v>3</v>
      </c>
      <c r="J3" s="418" t="s">
        <v>179</v>
      </c>
      <c r="K3" s="418"/>
      <c r="L3" s="418"/>
      <c r="M3" s="418"/>
      <c r="N3" s="418"/>
      <c r="O3" s="419" t="s">
        <v>220</v>
      </c>
      <c r="P3" s="419"/>
      <c r="Q3" s="419"/>
      <c r="R3" s="419"/>
      <c r="S3" s="10"/>
      <c r="T3" s="6"/>
      <c r="U3" s="420" t="s">
        <v>211</v>
      </c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36"/>
      <c r="AQ3" s="36"/>
      <c r="AR3" s="36"/>
      <c r="AS3" s="36"/>
      <c r="AT3" s="36"/>
      <c r="AU3" s="36"/>
      <c r="AV3" s="19"/>
      <c r="AW3" s="19"/>
      <c r="AX3" s="19"/>
      <c r="AY3" s="19"/>
      <c r="AZ3" s="19"/>
      <c r="BA3" s="19"/>
      <c r="BB3" s="20"/>
    </row>
    <row r="4" spans="6:54" ht="12.75" customHeight="1">
      <c r="F4" s="1"/>
      <c r="G4" s="1"/>
      <c r="H4" s="1"/>
      <c r="I4" s="1"/>
      <c r="J4" s="1"/>
      <c r="K4" s="1"/>
      <c r="L4" s="1"/>
      <c r="M4" s="9"/>
      <c r="N4" s="9"/>
      <c r="O4" s="9"/>
      <c r="P4" s="413" t="s">
        <v>4</v>
      </c>
      <c r="Q4" s="413"/>
      <c r="R4" s="413"/>
      <c r="S4" s="413"/>
      <c r="T4" s="413"/>
      <c r="U4" s="413"/>
      <c r="V4" s="413"/>
      <c r="W4" s="413"/>
      <c r="X4" s="75"/>
      <c r="Y4" s="414" t="s">
        <v>132</v>
      </c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26" t="s">
        <v>74</v>
      </c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</row>
    <row r="5" spans="2:54" ht="0.75" customHeight="1" hidden="1">
      <c r="B5" s="1"/>
      <c r="C5" s="1"/>
      <c r="D5" s="1"/>
      <c r="E5" s="1"/>
      <c r="F5" s="1"/>
      <c r="G5" s="1"/>
      <c r="H5" s="9"/>
      <c r="I5" s="9"/>
      <c r="J5" s="1"/>
      <c r="K5" s="9"/>
      <c r="L5" s="10"/>
      <c r="M5" s="11"/>
      <c r="N5" s="11"/>
      <c r="O5" s="11"/>
      <c r="P5" s="12"/>
      <c r="Q5" s="12"/>
      <c r="R5" s="18"/>
      <c r="S5" s="12"/>
      <c r="T5" s="7"/>
      <c r="U5" s="7"/>
      <c r="V5" s="7"/>
      <c r="W5" s="7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09"/>
      <c r="AI5" s="409"/>
      <c r="AJ5" s="409"/>
      <c r="AK5" s="409"/>
      <c r="AL5" s="409"/>
      <c r="AM5" s="409"/>
      <c r="AN5" s="19"/>
      <c r="AO5" s="7"/>
      <c r="AP5" s="7"/>
      <c r="AQ5" s="7"/>
      <c r="AR5" s="7"/>
      <c r="AS5" s="7"/>
      <c r="AT5" s="7"/>
      <c r="AU5" s="19"/>
      <c r="AV5" s="19"/>
      <c r="AW5" s="19"/>
      <c r="AX5" s="20"/>
      <c r="AY5" s="20"/>
      <c r="AZ5" s="20"/>
      <c r="BA5" s="20"/>
      <c r="BB5" s="20"/>
    </row>
    <row r="6" spans="2:54" ht="12.75" customHeight="1">
      <c r="B6" s="1"/>
      <c r="C6" s="1"/>
      <c r="D6" s="1"/>
      <c r="E6" s="1"/>
      <c r="F6" s="1"/>
      <c r="G6" s="1"/>
      <c r="H6" s="9"/>
      <c r="I6" s="9"/>
      <c r="J6" s="1"/>
      <c r="K6" s="9"/>
      <c r="L6" s="10"/>
      <c r="M6" s="11"/>
      <c r="N6" s="11"/>
      <c r="O6" s="11"/>
      <c r="P6" s="413" t="s">
        <v>5</v>
      </c>
      <c r="Q6" s="413"/>
      <c r="R6" s="413"/>
      <c r="S6" s="413"/>
      <c r="T6" s="413"/>
      <c r="U6" s="413"/>
      <c r="V6" s="413"/>
      <c r="W6" s="413"/>
      <c r="X6" s="76"/>
      <c r="Y6" s="414" t="s">
        <v>133</v>
      </c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61"/>
      <c r="AO6" s="7"/>
      <c r="AP6" s="7"/>
      <c r="AQ6" s="7"/>
      <c r="AR6" s="7"/>
      <c r="AS6" s="7"/>
      <c r="AT6" s="7"/>
      <c r="AU6" s="17"/>
      <c r="AV6" s="17"/>
      <c r="AW6" s="32"/>
      <c r="AX6" s="32"/>
      <c r="AY6" s="32"/>
      <c r="AZ6" s="32"/>
      <c r="BA6" s="32"/>
      <c r="BB6" s="32"/>
    </row>
    <row r="7" spans="2:54" ht="12.75" customHeight="1">
      <c r="B7" s="1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37"/>
      <c r="U7" s="37"/>
      <c r="V7" s="37"/>
      <c r="W7" s="37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60"/>
      <c r="AO7" s="60"/>
      <c r="AP7" s="60"/>
      <c r="AQ7" s="60"/>
      <c r="AR7" s="30"/>
      <c r="AS7" s="30"/>
      <c r="AT7" s="30"/>
      <c r="AU7" s="30"/>
      <c r="AV7" s="17"/>
      <c r="AW7" s="17"/>
      <c r="AX7" s="16"/>
      <c r="AY7" s="16"/>
      <c r="AZ7" s="16"/>
      <c r="BA7" s="16"/>
      <c r="BB7" s="16"/>
    </row>
    <row r="8" spans="2:54" ht="11.25" customHeight="1">
      <c r="B8" s="1"/>
      <c r="C8" s="1"/>
      <c r="D8" s="1"/>
      <c r="E8" s="1"/>
      <c r="F8" s="1"/>
      <c r="G8" s="1"/>
      <c r="H8" s="9"/>
      <c r="I8" s="9"/>
      <c r="J8" s="1"/>
      <c r="K8" s="9"/>
      <c r="L8" s="10"/>
      <c r="M8" s="11"/>
      <c r="N8" s="11"/>
      <c r="O8" s="11"/>
      <c r="P8" s="417" t="s">
        <v>73</v>
      </c>
      <c r="Q8" s="417"/>
      <c r="R8" s="417"/>
      <c r="S8" s="417"/>
      <c r="T8" s="417"/>
      <c r="U8" s="417"/>
      <c r="V8" s="417"/>
      <c r="W8" s="417"/>
      <c r="X8" s="77"/>
      <c r="Y8" s="77"/>
      <c r="Z8" s="416" t="s">
        <v>116</v>
      </c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33"/>
      <c r="AO8" s="7"/>
      <c r="AP8" s="7"/>
      <c r="AQ8" s="408" t="s">
        <v>162</v>
      </c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</row>
    <row r="9" spans="2:54" ht="10.5" customHeight="1">
      <c r="B9" s="1"/>
      <c r="C9" s="1"/>
      <c r="D9" s="1"/>
      <c r="E9" s="1"/>
      <c r="F9" s="1"/>
      <c r="G9" s="1"/>
      <c r="H9" s="9"/>
      <c r="I9" s="9"/>
      <c r="J9" s="1"/>
      <c r="K9" s="9"/>
      <c r="L9" s="10"/>
      <c r="M9" s="11"/>
      <c r="N9" s="1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51"/>
      <c r="AE9" s="31"/>
      <c r="AF9" s="31"/>
      <c r="AG9" s="31"/>
      <c r="AH9" s="23"/>
      <c r="AI9" s="23"/>
      <c r="AJ9" s="23"/>
      <c r="AK9" s="23"/>
      <c r="AL9" s="23"/>
      <c r="AM9" s="23"/>
      <c r="AN9" s="7"/>
      <c r="AO9" s="7"/>
      <c r="AP9" s="7"/>
      <c r="AQ9" s="7"/>
      <c r="AR9" s="7"/>
      <c r="AS9" s="7"/>
      <c r="AT9" s="7"/>
      <c r="AU9" s="409" t="s">
        <v>25</v>
      </c>
      <c r="AV9" s="409"/>
      <c r="AW9" s="409"/>
      <c r="AX9" s="409"/>
      <c r="AY9" s="409"/>
      <c r="AZ9" s="409"/>
      <c r="BA9" s="409"/>
      <c r="BB9" s="409"/>
    </row>
    <row r="10" spans="2:54" ht="0.75" customHeight="1" hidden="1">
      <c r="B10" s="1"/>
      <c r="C10" s="1"/>
      <c r="D10" s="1"/>
      <c r="E10" s="1"/>
      <c r="F10" s="1"/>
      <c r="G10" s="1"/>
      <c r="H10" s="9"/>
      <c r="I10" s="9"/>
      <c r="J10" s="1"/>
      <c r="K10" s="9"/>
      <c r="L10" s="10"/>
      <c r="M10" s="11"/>
      <c r="N10" s="11"/>
      <c r="O10" s="11"/>
      <c r="P10" s="7"/>
      <c r="Q10" s="7"/>
      <c r="R10" s="11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3"/>
      <c r="AI10" s="23"/>
      <c r="AJ10" s="23"/>
      <c r="AK10" s="23"/>
      <c r="AL10" s="23"/>
      <c r="AM10" s="23"/>
      <c r="AN10" s="7"/>
      <c r="AO10" s="7"/>
      <c r="AP10" s="7"/>
      <c r="AQ10" s="7"/>
      <c r="AR10" s="7"/>
      <c r="AS10" s="7"/>
      <c r="AT10" s="7"/>
      <c r="AU10" s="19"/>
      <c r="AV10" s="19"/>
      <c r="AW10" s="19"/>
      <c r="AX10" s="20"/>
      <c r="AY10" s="20"/>
      <c r="AZ10" s="20"/>
      <c r="BA10" s="20"/>
      <c r="BB10" s="20"/>
    </row>
    <row r="11" spans="2:54" ht="0.75" customHeight="1" hidden="1">
      <c r="B11" s="1"/>
      <c r="C11" s="1"/>
      <c r="D11" s="1"/>
      <c r="E11" s="1"/>
      <c r="F11" s="1"/>
      <c r="G11" s="1"/>
      <c r="H11" s="9"/>
      <c r="I11" s="9"/>
      <c r="J11" s="1"/>
      <c r="K11" s="9"/>
      <c r="L11" s="10"/>
      <c r="M11" s="11"/>
      <c r="N11" s="11"/>
      <c r="O11" s="11"/>
      <c r="P11" s="7"/>
      <c r="Q11" s="7"/>
      <c r="R11" s="11"/>
      <c r="S11" s="7"/>
      <c r="T11" s="7"/>
      <c r="U11" s="7"/>
      <c r="V11" s="7"/>
      <c r="W11" s="7"/>
      <c r="X11" s="7"/>
      <c r="Y11" s="7"/>
      <c r="Z11" s="7"/>
      <c r="AA11" s="409"/>
      <c r="AB11" s="409"/>
      <c r="AC11" s="409"/>
      <c r="AD11" s="409"/>
      <c r="AE11" s="409"/>
      <c r="AF11" s="409"/>
      <c r="AG11" s="409"/>
      <c r="AH11" s="409"/>
      <c r="AI11" s="410"/>
      <c r="AJ11" s="410"/>
      <c r="AK11" s="410"/>
      <c r="AL11" s="410"/>
      <c r="AM11" s="410"/>
      <c r="AN11" s="7"/>
      <c r="AO11" s="7"/>
      <c r="AP11" s="7"/>
      <c r="AQ11" s="7"/>
      <c r="AR11" s="7"/>
      <c r="AS11" s="7"/>
      <c r="AT11" s="7"/>
      <c r="AU11" s="19"/>
      <c r="AV11" s="19"/>
      <c r="AW11" s="19"/>
      <c r="AX11" s="20"/>
      <c r="AY11" s="20"/>
      <c r="AZ11" s="20"/>
      <c r="BA11" s="20"/>
      <c r="BB11" s="20"/>
    </row>
    <row r="12" spans="2:49" ht="7.5" customHeight="1" hidden="1">
      <c r="B12" s="1"/>
      <c r="C12" s="1"/>
      <c r="D12" s="1"/>
      <c r="E12" s="1"/>
      <c r="F12" s="1"/>
      <c r="G12" s="1"/>
      <c r="H12" s="1"/>
      <c r="I12" s="1"/>
      <c r="J12" s="1"/>
      <c r="K12" s="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11"/>
      <c r="AJ12" s="411"/>
      <c r="AK12" s="411"/>
      <c r="AL12" s="411"/>
      <c r="AM12" s="411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2:38" ht="12.75" hidden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54" ht="12.75" customHeight="1">
      <c r="B14" s="412" t="s">
        <v>92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</row>
    <row r="15" spans="2:38" ht="9" customHeight="1" hidden="1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52" ht="13.5" customHeight="1">
      <c r="B16" s="397" t="s">
        <v>84</v>
      </c>
      <c r="C16" s="397"/>
      <c r="D16" s="397"/>
      <c r="E16" s="397"/>
      <c r="F16" s="397" t="s">
        <v>85</v>
      </c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8" t="s">
        <v>59</v>
      </c>
      <c r="S16" s="399"/>
      <c r="T16" s="399"/>
      <c r="U16" s="399"/>
      <c r="V16" s="403"/>
      <c r="W16" s="405" t="s">
        <v>70</v>
      </c>
      <c r="X16" s="405"/>
      <c r="Y16" s="405"/>
      <c r="Z16" s="405"/>
      <c r="AA16" s="405"/>
      <c r="AB16" s="405"/>
      <c r="AC16" s="405"/>
      <c r="AD16" s="405"/>
      <c r="AE16" s="405"/>
      <c r="AF16" s="406"/>
      <c r="AG16" s="398" t="s">
        <v>71</v>
      </c>
      <c r="AH16" s="399"/>
      <c r="AI16" s="399"/>
      <c r="AJ16" s="399"/>
      <c r="AK16" s="399"/>
      <c r="AL16" s="399"/>
      <c r="AM16" s="399"/>
      <c r="AN16" s="397" t="s">
        <v>62</v>
      </c>
      <c r="AO16" s="397"/>
      <c r="AP16" s="397"/>
      <c r="AQ16" s="397"/>
      <c r="AR16" s="397"/>
      <c r="AS16" s="397" t="s">
        <v>0</v>
      </c>
      <c r="AT16" s="397"/>
      <c r="AU16" s="397"/>
      <c r="AV16" s="397"/>
      <c r="AW16" s="402" t="s">
        <v>87</v>
      </c>
      <c r="AX16" s="402"/>
      <c r="AY16" s="402"/>
      <c r="AZ16" s="402"/>
    </row>
    <row r="17" spans="2:54" ht="33" customHeight="1"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400"/>
      <c r="S17" s="401"/>
      <c r="T17" s="401"/>
      <c r="U17" s="401"/>
      <c r="V17" s="404"/>
      <c r="W17" s="405" t="s">
        <v>86</v>
      </c>
      <c r="X17" s="405"/>
      <c r="Y17" s="405"/>
      <c r="Z17" s="405"/>
      <c r="AA17" s="405"/>
      <c r="AB17" s="406"/>
      <c r="AC17" s="407" t="s">
        <v>125</v>
      </c>
      <c r="AD17" s="405"/>
      <c r="AE17" s="405"/>
      <c r="AF17" s="406"/>
      <c r="AG17" s="400"/>
      <c r="AH17" s="401"/>
      <c r="AI17" s="401"/>
      <c r="AJ17" s="401"/>
      <c r="AK17" s="401"/>
      <c r="AL17" s="401"/>
      <c r="AM17" s="401"/>
      <c r="AN17" s="397"/>
      <c r="AO17" s="397"/>
      <c r="AP17" s="397"/>
      <c r="AQ17" s="397"/>
      <c r="AR17" s="397"/>
      <c r="AS17" s="397"/>
      <c r="AT17" s="397"/>
      <c r="AU17" s="397"/>
      <c r="AV17" s="397"/>
      <c r="AW17" s="402"/>
      <c r="AX17" s="402"/>
      <c r="AY17" s="402"/>
      <c r="AZ17" s="402"/>
      <c r="BA17" s="34"/>
      <c r="BB17" s="34"/>
    </row>
    <row r="18" spans="2:54" ht="10.5" customHeight="1">
      <c r="B18" s="390" t="s">
        <v>88</v>
      </c>
      <c r="C18" s="391"/>
      <c r="D18" s="391"/>
      <c r="E18" s="392"/>
      <c r="F18" s="390">
        <v>36.5</v>
      </c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2"/>
      <c r="R18" s="395">
        <v>0</v>
      </c>
      <c r="S18" s="393"/>
      <c r="T18" s="393"/>
      <c r="U18" s="393"/>
      <c r="V18" s="394"/>
      <c r="W18" s="390">
        <v>3</v>
      </c>
      <c r="X18" s="391"/>
      <c r="Y18" s="391"/>
      <c r="Z18" s="391"/>
      <c r="AA18" s="391"/>
      <c r="AB18" s="391"/>
      <c r="AC18" s="396">
        <v>0</v>
      </c>
      <c r="AD18" s="396"/>
      <c r="AE18" s="396"/>
      <c r="AF18" s="396"/>
      <c r="AG18" s="390">
        <v>1.5</v>
      </c>
      <c r="AH18" s="391"/>
      <c r="AI18" s="391"/>
      <c r="AJ18" s="391"/>
      <c r="AK18" s="391"/>
      <c r="AL18" s="391"/>
      <c r="AM18" s="392"/>
      <c r="AN18" s="391">
        <v>0</v>
      </c>
      <c r="AO18" s="391"/>
      <c r="AP18" s="391"/>
      <c r="AQ18" s="391"/>
      <c r="AR18" s="392"/>
      <c r="AS18" s="390">
        <v>11</v>
      </c>
      <c r="AT18" s="391"/>
      <c r="AU18" s="391"/>
      <c r="AV18" s="392"/>
      <c r="AW18" s="380">
        <f>SUM(F18:AS18)</f>
        <v>52</v>
      </c>
      <c r="AX18" s="381"/>
      <c r="AY18" s="381"/>
      <c r="AZ18" s="382"/>
      <c r="BA18" s="35"/>
      <c r="BB18" s="35"/>
    </row>
    <row r="19" spans="2:54" ht="10.5" customHeight="1">
      <c r="B19" s="390" t="s">
        <v>89</v>
      </c>
      <c r="C19" s="391"/>
      <c r="D19" s="391"/>
      <c r="E19" s="392"/>
      <c r="F19" s="390">
        <v>39</v>
      </c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2"/>
      <c r="R19" s="390">
        <v>0</v>
      </c>
      <c r="S19" s="391"/>
      <c r="T19" s="391"/>
      <c r="U19" s="391"/>
      <c r="V19" s="392"/>
      <c r="W19" s="390">
        <v>3</v>
      </c>
      <c r="X19" s="391"/>
      <c r="Y19" s="391"/>
      <c r="Z19" s="391"/>
      <c r="AA19" s="391"/>
      <c r="AB19" s="391"/>
      <c r="AC19" s="396">
        <v>0</v>
      </c>
      <c r="AD19" s="396"/>
      <c r="AE19" s="396"/>
      <c r="AF19" s="396"/>
      <c r="AG19" s="390">
        <v>0</v>
      </c>
      <c r="AH19" s="391"/>
      <c r="AI19" s="391"/>
      <c r="AJ19" s="391"/>
      <c r="AK19" s="391"/>
      <c r="AL19" s="391"/>
      <c r="AM19" s="392"/>
      <c r="AN19" s="393">
        <v>0</v>
      </c>
      <c r="AO19" s="393"/>
      <c r="AP19" s="393"/>
      <c r="AQ19" s="393"/>
      <c r="AR19" s="394"/>
      <c r="AS19" s="390">
        <v>10</v>
      </c>
      <c r="AT19" s="391"/>
      <c r="AU19" s="391"/>
      <c r="AV19" s="392"/>
      <c r="AW19" s="380">
        <f>SUM(F19:AS19)</f>
        <v>52</v>
      </c>
      <c r="AX19" s="381"/>
      <c r="AY19" s="381"/>
      <c r="AZ19" s="382"/>
      <c r="BA19" s="35"/>
      <c r="BB19" s="35"/>
    </row>
    <row r="20" spans="2:54" ht="10.5" customHeight="1">
      <c r="B20" s="390" t="s">
        <v>90</v>
      </c>
      <c r="C20" s="391"/>
      <c r="D20" s="391"/>
      <c r="E20" s="392"/>
      <c r="F20" s="390">
        <v>22.5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2"/>
      <c r="R20" s="390">
        <v>1</v>
      </c>
      <c r="S20" s="391"/>
      <c r="T20" s="391"/>
      <c r="U20" s="391"/>
      <c r="V20" s="392"/>
      <c r="W20" s="390">
        <v>0</v>
      </c>
      <c r="X20" s="391"/>
      <c r="Y20" s="391"/>
      <c r="Z20" s="391"/>
      <c r="AA20" s="391"/>
      <c r="AB20" s="391"/>
      <c r="AC20" s="396">
        <v>8</v>
      </c>
      <c r="AD20" s="396"/>
      <c r="AE20" s="396"/>
      <c r="AF20" s="396"/>
      <c r="AG20" s="390">
        <v>3.5</v>
      </c>
      <c r="AH20" s="391"/>
      <c r="AI20" s="391"/>
      <c r="AJ20" s="391"/>
      <c r="AK20" s="391"/>
      <c r="AL20" s="391"/>
      <c r="AM20" s="392"/>
      <c r="AN20" s="393">
        <v>6</v>
      </c>
      <c r="AO20" s="393"/>
      <c r="AP20" s="393"/>
      <c r="AQ20" s="393"/>
      <c r="AR20" s="394"/>
      <c r="AS20" s="395">
        <v>2</v>
      </c>
      <c r="AT20" s="393"/>
      <c r="AU20" s="393"/>
      <c r="AV20" s="394"/>
      <c r="AW20" s="380">
        <f>SUM(F20:AS20)</f>
        <v>43</v>
      </c>
      <c r="AX20" s="381"/>
      <c r="AY20" s="381"/>
      <c r="AZ20" s="382"/>
      <c r="BA20" s="35"/>
      <c r="BB20" s="35"/>
    </row>
    <row r="21" spans="2:54" ht="15" customHeight="1">
      <c r="B21" s="383" t="s">
        <v>10</v>
      </c>
      <c r="C21" s="384"/>
      <c r="D21" s="384"/>
      <c r="E21" s="385"/>
      <c r="F21" s="383">
        <f>SUM(F18:Q20)</f>
        <v>98</v>
      </c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5"/>
      <c r="R21" s="383">
        <f>SUM(R18:V20)</f>
        <v>1</v>
      </c>
      <c r="S21" s="384"/>
      <c r="T21" s="384"/>
      <c r="U21" s="384"/>
      <c r="V21" s="385"/>
      <c r="W21" s="383">
        <f>SUM(W18:AB20)</f>
        <v>6</v>
      </c>
      <c r="X21" s="384"/>
      <c r="Y21" s="384"/>
      <c r="Z21" s="384"/>
      <c r="AA21" s="384"/>
      <c r="AB21" s="384"/>
      <c r="AC21" s="386">
        <f>SUM(AC18:AF20)</f>
        <v>8</v>
      </c>
      <c r="AD21" s="386"/>
      <c r="AE21" s="386"/>
      <c r="AF21" s="386"/>
      <c r="AG21" s="383">
        <f>SUM(AG18:AM20)</f>
        <v>5</v>
      </c>
      <c r="AH21" s="384"/>
      <c r="AI21" s="384"/>
      <c r="AJ21" s="384"/>
      <c r="AK21" s="384"/>
      <c r="AL21" s="384"/>
      <c r="AM21" s="385"/>
      <c r="AN21" s="387">
        <v>6</v>
      </c>
      <c r="AO21" s="387"/>
      <c r="AP21" s="387"/>
      <c r="AQ21" s="387"/>
      <c r="AR21" s="388"/>
      <c r="AS21" s="389">
        <f>SUM(AS18:AV20)</f>
        <v>23</v>
      </c>
      <c r="AT21" s="387"/>
      <c r="AU21" s="387"/>
      <c r="AV21" s="388"/>
      <c r="AW21" s="380">
        <f>SUM(AW18:AZ20)</f>
        <v>147</v>
      </c>
      <c r="AX21" s="381"/>
      <c r="AY21" s="381"/>
      <c r="AZ21" s="382"/>
      <c r="BA21" s="35"/>
      <c r="BB21" s="35"/>
    </row>
    <row r="22" spans="2:54" ht="0.75" customHeight="1" hidden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/>
      <c r="AN22" s="3"/>
      <c r="AO22" s="3"/>
      <c r="AP22" s="3"/>
      <c r="AQ22" s="3"/>
      <c r="AR22" s="3"/>
      <c r="AS22" s="3"/>
      <c r="AT22" s="3"/>
      <c r="AV22" s="3"/>
      <c r="AX22" s="3"/>
      <c r="AY22" s="3"/>
      <c r="AZ22" s="3"/>
      <c r="BA22" s="3"/>
      <c r="BB22" s="3"/>
    </row>
    <row r="23" spans="2:54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05"/>
      <c r="AE23" s="2"/>
      <c r="AF23" s="2"/>
      <c r="AG23" s="2"/>
      <c r="AH23" s="2"/>
      <c r="AI23" s="2"/>
      <c r="AJ23" s="2"/>
      <c r="AK23" s="2"/>
      <c r="AL23" s="2"/>
      <c r="AM23" s="3"/>
      <c r="AN23" s="3"/>
      <c r="AO23" s="3"/>
      <c r="AP23" s="3"/>
      <c r="AQ23" s="3"/>
      <c r="AR23" s="3"/>
      <c r="AS23" s="3"/>
      <c r="AT23" s="3"/>
      <c r="AV23" s="3"/>
      <c r="AX23" s="3"/>
      <c r="AY23" s="3"/>
      <c r="AZ23" s="3"/>
      <c r="BA23" s="3"/>
      <c r="BB23" s="3"/>
    </row>
    <row r="24" spans="2:38" ht="1.5" customHeight="1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1"/>
      <c r="AJ24" s="1"/>
      <c r="AK24" s="1"/>
      <c r="AL24" s="1"/>
    </row>
    <row r="25" spans="2:54" ht="12.75" customHeight="1" thickBot="1">
      <c r="B25" s="5"/>
      <c r="C25" s="5"/>
      <c r="D25" s="5"/>
      <c r="E25" s="5"/>
      <c r="F25" s="5"/>
      <c r="G25" s="5"/>
      <c r="H25" s="5"/>
      <c r="I25" s="343" t="s">
        <v>124</v>
      </c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</row>
    <row r="26" spans="2:38" ht="14.25" customHeight="1" hidden="1" thickBo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2"/>
      <c r="AA26" s="12"/>
      <c r="AB26" s="12"/>
      <c r="AC26" s="12"/>
      <c r="AD26" s="12"/>
      <c r="AE26" s="12"/>
      <c r="AF26" s="12"/>
      <c r="AG26" s="12"/>
      <c r="AH26" s="4"/>
      <c r="AI26" s="1"/>
      <c r="AJ26" s="1"/>
      <c r="AK26" s="1"/>
      <c r="AL26" s="1"/>
    </row>
    <row r="27" spans="1:55" ht="14.25" customHeight="1" thickBot="1">
      <c r="A27" s="359" t="s">
        <v>6</v>
      </c>
      <c r="B27" s="360"/>
      <c r="C27" s="361"/>
      <c r="D27" s="359" t="s">
        <v>67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7" t="s">
        <v>66</v>
      </c>
      <c r="AB27" s="368"/>
      <c r="AC27" s="368"/>
      <c r="AD27" s="368"/>
      <c r="AE27" s="368"/>
      <c r="AF27" s="368"/>
      <c r="AG27" s="369"/>
      <c r="AH27" s="355" t="s">
        <v>64</v>
      </c>
      <c r="AI27" s="356"/>
      <c r="AJ27" s="356"/>
      <c r="AK27" s="356"/>
      <c r="AL27" s="356"/>
      <c r="AM27" s="356"/>
      <c r="AN27" s="356"/>
      <c r="AO27" s="356"/>
      <c r="AP27" s="344" t="s">
        <v>91</v>
      </c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6"/>
      <c r="BB27" s="90"/>
      <c r="BC27" s="91"/>
    </row>
    <row r="28" spans="1:55" ht="26.25" customHeight="1" thickBot="1">
      <c r="A28" s="362"/>
      <c r="B28" s="203"/>
      <c r="C28" s="363"/>
      <c r="D28" s="36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370"/>
      <c r="AB28" s="371"/>
      <c r="AC28" s="371"/>
      <c r="AD28" s="371"/>
      <c r="AE28" s="371"/>
      <c r="AF28" s="371"/>
      <c r="AG28" s="372"/>
      <c r="AH28" s="376" t="s">
        <v>68</v>
      </c>
      <c r="AI28" s="377"/>
      <c r="AJ28" s="378" t="s">
        <v>69</v>
      </c>
      <c r="AK28" s="378"/>
      <c r="AL28" s="357" t="s">
        <v>65</v>
      </c>
      <c r="AM28" s="358"/>
      <c r="AN28" s="358"/>
      <c r="AO28" s="358"/>
      <c r="AP28" s="347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9"/>
      <c r="BB28" s="90"/>
      <c r="BC28" s="91"/>
    </row>
    <row r="29" spans="1:54" ht="12.75" customHeight="1" thickBot="1">
      <c r="A29" s="362"/>
      <c r="B29" s="203"/>
      <c r="C29" s="363"/>
      <c r="D29" s="36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373"/>
      <c r="AB29" s="374"/>
      <c r="AC29" s="374"/>
      <c r="AD29" s="374"/>
      <c r="AE29" s="374"/>
      <c r="AF29" s="374"/>
      <c r="AG29" s="375"/>
      <c r="AH29" s="376"/>
      <c r="AI29" s="377"/>
      <c r="AJ29" s="378"/>
      <c r="AK29" s="379"/>
      <c r="AL29" s="162" t="s">
        <v>9</v>
      </c>
      <c r="AM29" s="163"/>
      <c r="AN29" s="163"/>
      <c r="AO29" s="164"/>
      <c r="AP29" s="350" t="s">
        <v>58</v>
      </c>
      <c r="AQ29" s="351"/>
      <c r="AR29" s="351"/>
      <c r="AS29" s="351"/>
      <c r="AT29" s="352" t="s">
        <v>11</v>
      </c>
      <c r="AU29" s="351"/>
      <c r="AV29" s="351"/>
      <c r="AW29" s="353"/>
      <c r="AX29" s="354" t="s">
        <v>12</v>
      </c>
      <c r="AY29" s="351"/>
      <c r="AZ29" s="351"/>
      <c r="BA29" s="351"/>
      <c r="BB29" s="92"/>
    </row>
    <row r="30" spans="1:53" ht="33.75" customHeight="1" thickBot="1">
      <c r="A30" s="364"/>
      <c r="B30" s="365"/>
      <c r="C30" s="366"/>
      <c r="D30" s="364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159" t="s">
        <v>109</v>
      </c>
      <c r="AB30" s="56" t="s">
        <v>100</v>
      </c>
      <c r="AC30" s="54" t="s">
        <v>101</v>
      </c>
      <c r="AD30" s="56" t="s">
        <v>102</v>
      </c>
      <c r="AE30" s="57" t="s">
        <v>103</v>
      </c>
      <c r="AF30" s="53" t="s">
        <v>104</v>
      </c>
      <c r="AG30" s="54" t="s">
        <v>105</v>
      </c>
      <c r="AH30" s="376"/>
      <c r="AI30" s="377"/>
      <c r="AJ30" s="378"/>
      <c r="AK30" s="379"/>
      <c r="AL30" s="171" t="s">
        <v>10</v>
      </c>
      <c r="AM30" s="172"/>
      <c r="AN30" s="95" t="s">
        <v>177</v>
      </c>
      <c r="AO30" s="97" t="s">
        <v>72</v>
      </c>
      <c r="AP30" s="334" t="s">
        <v>195</v>
      </c>
      <c r="AQ30" s="340"/>
      <c r="AR30" s="333" t="s">
        <v>196</v>
      </c>
      <c r="AS30" s="342"/>
      <c r="AT30" s="334" t="s">
        <v>197</v>
      </c>
      <c r="AU30" s="340"/>
      <c r="AV30" s="333" t="s">
        <v>198</v>
      </c>
      <c r="AW30" s="334"/>
      <c r="AX30" s="331" t="s">
        <v>199</v>
      </c>
      <c r="AY30" s="332"/>
      <c r="AZ30" s="333" t="s">
        <v>200</v>
      </c>
      <c r="BA30" s="334"/>
    </row>
    <row r="31" spans="1:53" ht="13.5" thickBot="1">
      <c r="A31" s="335">
        <v>1</v>
      </c>
      <c r="B31" s="335"/>
      <c r="C31" s="335"/>
      <c r="D31" s="335">
        <v>2</v>
      </c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48">
        <v>3</v>
      </c>
      <c r="AB31" s="52">
        <v>4</v>
      </c>
      <c r="AC31" s="55">
        <v>5</v>
      </c>
      <c r="AD31" s="52">
        <v>6</v>
      </c>
      <c r="AE31" s="50">
        <v>7</v>
      </c>
      <c r="AF31" s="49">
        <v>8</v>
      </c>
      <c r="AG31" s="55">
        <v>9</v>
      </c>
      <c r="AH31" s="336">
        <v>10</v>
      </c>
      <c r="AI31" s="335"/>
      <c r="AJ31" s="335">
        <v>11</v>
      </c>
      <c r="AK31" s="337"/>
      <c r="AL31" s="338">
        <v>12</v>
      </c>
      <c r="AM31" s="339"/>
      <c r="AN31" s="93">
        <v>15</v>
      </c>
      <c r="AO31" s="94">
        <v>16</v>
      </c>
      <c r="AP31" s="315">
        <v>17</v>
      </c>
      <c r="AQ31" s="316"/>
      <c r="AR31" s="317">
        <v>18</v>
      </c>
      <c r="AS31" s="341"/>
      <c r="AT31" s="315">
        <v>19</v>
      </c>
      <c r="AU31" s="316"/>
      <c r="AV31" s="317">
        <v>20</v>
      </c>
      <c r="AW31" s="315"/>
      <c r="AX31" s="317">
        <v>21</v>
      </c>
      <c r="AY31" s="316"/>
      <c r="AZ31" s="317">
        <v>22</v>
      </c>
      <c r="BA31" s="315"/>
    </row>
    <row r="32" spans="1:53" s="25" customFormat="1" ht="15" customHeight="1">
      <c r="A32" s="321" t="s">
        <v>17</v>
      </c>
      <c r="B32" s="322"/>
      <c r="C32" s="323"/>
      <c r="D32" s="324" t="s">
        <v>38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139">
        <v>0</v>
      </c>
      <c r="AB32" s="140" t="s">
        <v>187</v>
      </c>
      <c r="AC32" s="141" t="s">
        <v>209</v>
      </c>
      <c r="AD32" s="140" t="s">
        <v>189</v>
      </c>
      <c r="AE32" s="141" t="s">
        <v>188</v>
      </c>
      <c r="AF32" s="142" t="s">
        <v>189</v>
      </c>
      <c r="AG32" s="141" t="s">
        <v>126</v>
      </c>
      <c r="AH32" s="326">
        <f>SUM(AH33:AI37)</f>
        <v>758</v>
      </c>
      <c r="AI32" s="327"/>
      <c r="AJ32" s="326">
        <f>SUM(AJ33:AK37)</f>
        <v>234</v>
      </c>
      <c r="AK32" s="327"/>
      <c r="AL32" s="326">
        <f>SUM(AL33:AM37)</f>
        <v>524</v>
      </c>
      <c r="AM32" s="327"/>
      <c r="AN32" s="143">
        <f>SUM(AN33:AN37)</f>
        <v>398</v>
      </c>
      <c r="AO32" s="144">
        <f>SUM(AO33:AO37)</f>
        <v>0</v>
      </c>
      <c r="AP32" s="269">
        <f>SUM(AP33:AQ37)</f>
        <v>152</v>
      </c>
      <c r="AQ32" s="270"/>
      <c r="AR32" s="329">
        <f>SUM(AR33:AS37)</f>
        <v>128</v>
      </c>
      <c r="AS32" s="330"/>
      <c r="AT32" s="328">
        <f>SUM(AT33:AU37)</f>
        <v>86</v>
      </c>
      <c r="AU32" s="319"/>
      <c r="AV32" s="328">
        <f>SUM(AV33:AW37)</f>
        <v>110</v>
      </c>
      <c r="AW32" s="320"/>
      <c r="AX32" s="318">
        <f>SUM(AX33:AY37)</f>
        <v>32</v>
      </c>
      <c r="AY32" s="319"/>
      <c r="AZ32" s="318">
        <f>SUM(AZ33:BA37)</f>
        <v>16</v>
      </c>
      <c r="BA32" s="320"/>
    </row>
    <row r="33" spans="1:53" s="26" customFormat="1" ht="10.5" customHeight="1">
      <c r="A33" s="173" t="s">
        <v>26</v>
      </c>
      <c r="B33" s="174"/>
      <c r="C33" s="175"/>
      <c r="D33" s="176" t="s">
        <v>16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45"/>
      <c r="AB33" s="81" t="s">
        <v>107</v>
      </c>
      <c r="AC33" s="82"/>
      <c r="AD33" s="146"/>
      <c r="AE33" s="147"/>
      <c r="AF33" s="109"/>
      <c r="AG33" s="109"/>
      <c r="AH33" s="167">
        <v>58</v>
      </c>
      <c r="AI33" s="168"/>
      <c r="AJ33" s="178">
        <f>AH33-AL33</f>
        <v>10</v>
      </c>
      <c r="AK33" s="179"/>
      <c r="AL33" s="168">
        <v>48</v>
      </c>
      <c r="AM33" s="168"/>
      <c r="AN33" s="148">
        <v>0</v>
      </c>
      <c r="AO33" s="110"/>
      <c r="AP33" s="167">
        <v>48</v>
      </c>
      <c r="AQ33" s="168"/>
      <c r="AR33" s="168"/>
      <c r="AS33" s="180"/>
      <c r="AT33" s="170"/>
      <c r="AU33" s="165"/>
      <c r="AV33" s="165"/>
      <c r="AW33" s="166"/>
      <c r="AX33" s="169"/>
      <c r="AY33" s="165"/>
      <c r="AZ33" s="165"/>
      <c r="BA33" s="166"/>
    </row>
    <row r="34" spans="1:53" s="26" customFormat="1" ht="10.5" customHeight="1">
      <c r="A34" s="173" t="s">
        <v>27</v>
      </c>
      <c r="B34" s="174"/>
      <c r="C34" s="175"/>
      <c r="D34" s="176" t="s">
        <v>39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45"/>
      <c r="AB34" s="81"/>
      <c r="AC34" s="82" t="s">
        <v>106</v>
      </c>
      <c r="AD34" s="81"/>
      <c r="AE34" s="78"/>
      <c r="AF34" s="109"/>
      <c r="AG34" s="78"/>
      <c r="AH34" s="167">
        <v>58</v>
      </c>
      <c r="AI34" s="168"/>
      <c r="AJ34" s="178">
        <f>AH34-AL34</f>
        <v>10</v>
      </c>
      <c r="AK34" s="179"/>
      <c r="AL34" s="168">
        <v>48</v>
      </c>
      <c r="AM34" s="168"/>
      <c r="AN34" s="148">
        <v>0</v>
      </c>
      <c r="AO34" s="110"/>
      <c r="AP34" s="167"/>
      <c r="AQ34" s="168"/>
      <c r="AR34" s="168">
        <v>48</v>
      </c>
      <c r="AS34" s="180"/>
      <c r="AT34" s="170"/>
      <c r="AU34" s="165"/>
      <c r="AV34" s="165"/>
      <c r="AW34" s="166"/>
      <c r="AX34" s="169"/>
      <c r="AY34" s="165"/>
      <c r="AZ34" s="165"/>
      <c r="BA34" s="166"/>
    </row>
    <row r="35" spans="1:53" s="26" customFormat="1" ht="10.5" customHeight="1">
      <c r="A35" s="173" t="s">
        <v>28</v>
      </c>
      <c r="B35" s="174"/>
      <c r="C35" s="175"/>
      <c r="D35" s="176" t="s">
        <v>13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45"/>
      <c r="AB35" s="81"/>
      <c r="AC35" s="82"/>
      <c r="AD35" s="81"/>
      <c r="AE35" s="78" t="s">
        <v>106</v>
      </c>
      <c r="AF35" s="109"/>
      <c r="AG35" s="78"/>
      <c r="AH35" s="167">
        <v>266</v>
      </c>
      <c r="AI35" s="168"/>
      <c r="AJ35" s="178">
        <v>70</v>
      </c>
      <c r="AK35" s="179"/>
      <c r="AL35" s="168">
        <v>196</v>
      </c>
      <c r="AM35" s="168"/>
      <c r="AN35" s="148">
        <v>196</v>
      </c>
      <c r="AO35" s="110"/>
      <c r="AP35" s="167">
        <v>34</v>
      </c>
      <c r="AQ35" s="168"/>
      <c r="AR35" s="168">
        <v>40</v>
      </c>
      <c r="AS35" s="180"/>
      <c r="AT35" s="170">
        <v>54</v>
      </c>
      <c r="AU35" s="165"/>
      <c r="AV35" s="165">
        <v>68</v>
      </c>
      <c r="AW35" s="166"/>
      <c r="AX35" s="169"/>
      <c r="AY35" s="165"/>
      <c r="AZ35" s="165"/>
      <c r="BA35" s="166"/>
    </row>
    <row r="36" spans="1:53" s="26" customFormat="1" ht="10.5" customHeight="1">
      <c r="A36" s="173" t="s">
        <v>29</v>
      </c>
      <c r="B36" s="174"/>
      <c r="C36" s="175"/>
      <c r="D36" s="176" t="s">
        <v>15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45"/>
      <c r="AB36" s="81" t="s">
        <v>107</v>
      </c>
      <c r="AC36" s="109" t="s">
        <v>107</v>
      </c>
      <c r="AD36" s="81" t="s">
        <v>107</v>
      </c>
      <c r="AE36" s="82" t="s">
        <v>107</v>
      </c>
      <c r="AF36" s="109" t="s">
        <v>107</v>
      </c>
      <c r="AG36" s="78" t="s">
        <v>106</v>
      </c>
      <c r="AH36" s="167">
        <v>322</v>
      </c>
      <c r="AI36" s="168"/>
      <c r="AJ36" s="178">
        <v>126</v>
      </c>
      <c r="AK36" s="179"/>
      <c r="AL36" s="168">
        <v>196</v>
      </c>
      <c r="AM36" s="168"/>
      <c r="AN36" s="148">
        <v>194</v>
      </c>
      <c r="AO36" s="110"/>
      <c r="AP36" s="167">
        <v>34</v>
      </c>
      <c r="AQ36" s="168"/>
      <c r="AR36" s="168">
        <v>40</v>
      </c>
      <c r="AS36" s="180"/>
      <c r="AT36" s="170">
        <v>32</v>
      </c>
      <c r="AU36" s="165"/>
      <c r="AV36" s="165">
        <v>42</v>
      </c>
      <c r="AW36" s="166"/>
      <c r="AX36" s="169">
        <v>32</v>
      </c>
      <c r="AY36" s="165"/>
      <c r="AZ36" s="165">
        <v>16</v>
      </c>
      <c r="BA36" s="166"/>
    </row>
    <row r="37" spans="1:53" s="26" customFormat="1" ht="10.5" customHeight="1">
      <c r="A37" s="173" t="s">
        <v>30</v>
      </c>
      <c r="B37" s="174"/>
      <c r="C37" s="175"/>
      <c r="D37" s="176" t="s">
        <v>122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45"/>
      <c r="AB37" s="109" t="s">
        <v>107</v>
      </c>
      <c r="AC37" s="78"/>
      <c r="AD37" s="81"/>
      <c r="AE37" s="78"/>
      <c r="AF37" s="109"/>
      <c r="AG37" s="82"/>
      <c r="AH37" s="167">
        <v>54</v>
      </c>
      <c r="AI37" s="168"/>
      <c r="AJ37" s="178">
        <v>18</v>
      </c>
      <c r="AK37" s="179"/>
      <c r="AL37" s="168">
        <v>36</v>
      </c>
      <c r="AM37" s="168"/>
      <c r="AN37" s="148">
        <v>8</v>
      </c>
      <c r="AO37" s="110"/>
      <c r="AP37" s="167">
        <v>36</v>
      </c>
      <c r="AQ37" s="168"/>
      <c r="AR37" s="168"/>
      <c r="AS37" s="180"/>
      <c r="AT37" s="170"/>
      <c r="AU37" s="165"/>
      <c r="AV37" s="165"/>
      <c r="AW37" s="166"/>
      <c r="AX37" s="169"/>
      <c r="AY37" s="165"/>
      <c r="AZ37" s="165"/>
      <c r="BA37" s="166"/>
    </row>
    <row r="38" spans="1:53" s="25" customFormat="1" ht="10.5" customHeight="1">
      <c r="A38" s="160" t="s">
        <v>18</v>
      </c>
      <c r="B38" s="161"/>
      <c r="C38" s="282"/>
      <c r="D38" s="296" t="s">
        <v>40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114">
        <v>0</v>
      </c>
      <c r="AB38" s="115" t="s">
        <v>126</v>
      </c>
      <c r="AC38" s="118" t="s">
        <v>126</v>
      </c>
      <c r="AD38" s="115">
        <v>0</v>
      </c>
      <c r="AE38" s="117">
        <v>0</v>
      </c>
      <c r="AF38" s="118" t="s">
        <v>188</v>
      </c>
      <c r="AG38" s="117">
        <v>0</v>
      </c>
      <c r="AH38" s="160">
        <f>SUM(AH39:AI42)</f>
        <v>306</v>
      </c>
      <c r="AI38" s="161"/>
      <c r="AJ38" s="160">
        <f>SUM(AJ39:AK42)</f>
        <v>102</v>
      </c>
      <c r="AK38" s="161"/>
      <c r="AL38" s="160">
        <f>SUM(AL39:AM42)</f>
        <v>204</v>
      </c>
      <c r="AM38" s="161"/>
      <c r="AN38" s="149">
        <f>SUM(AN39:AN42)</f>
        <v>102</v>
      </c>
      <c r="AO38" s="150">
        <f>SUM(AO39:AO42)</f>
        <v>0</v>
      </c>
      <c r="AP38" s="160">
        <f>SUM(AP39:AQ42)</f>
        <v>38</v>
      </c>
      <c r="AQ38" s="161"/>
      <c r="AR38" s="160">
        <f>SUM(AR39:AS42)</f>
        <v>92</v>
      </c>
      <c r="AS38" s="303"/>
      <c r="AT38" s="311">
        <f>SUM(AT39:AU42)</f>
        <v>40</v>
      </c>
      <c r="AU38" s="312"/>
      <c r="AV38" s="311">
        <f>SUM(AV39:AW42)</f>
        <v>0</v>
      </c>
      <c r="AW38" s="313"/>
      <c r="AX38" s="314">
        <f>SUM(AX39:AY42)</f>
        <v>34</v>
      </c>
      <c r="AY38" s="312"/>
      <c r="AZ38" s="314">
        <f>SUM(AZ39:BA42)</f>
        <v>0</v>
      </c>
      <c r="BA38" s="313"/>
    </row>
    <row r="39" spans="1:53" s="26" customFormat="1" ht="10.5" customHeight="1">
      <c r="A39" s="173" t="s">
        <v>20</v>
      </c>
      <c r="B39" s="174"/>
      <c r="C39" s="175"/>
      <c r="D39" s="176" t="s">
        <v>14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45"/>
      <c r="AB39" s="81" t="s">
        <v>106</v>
      </c>
      <c r="AC39" s="82"/>
      <c r="AD39" s="127"/>
      <c r="AE39" s="122"/>
      <c r="AF39" s="126"/>
      <c r="AG39" s="122"/>
      <c r="AH39" s="167">
        <v>56</v>
      </c>
      <c r="AI39" s="168"/>
      <c r="AJ39" s="178">
        <f>AH39-AL39</f>
        <v>18</v>
      </c>
      <c r="AK39" s="179"/>
      <c r="AL39" s="168">
        <v>38</v>
      </c>
      <c r="AM39" s="168"/>
      <c r="AN39" s="148">
        <v>12</v>
      </c>
      <c r="AO39" s="110"/>
      <c r="AP39" s="167">
        <v>38</v>
      </c>
      <c r="AQ39" s="168"/>
      <c r="AR39" s="168"/>
      <c r="AS39" s="180"/>
      <c r="AT39" s="170"/>
      <c r="AU39" s="165"/>
      <c r="AV39" s="165"/>
      <c r="AW39" s="166"/>
      <c r="AX39" s="169"/>
      <c r="AY39" s="165"/>
      <c r="AZ39" s="165"/>
      <c r="BA39" s="166"/>
    </row>
    <row r="40" spans="1:53" s="26" customFormat="1" ht="10.5" customHeight="1">
      <c r="A40" s="173" t="s">
        <v>21</v>
      </c>
      <c r="B40" s="174"/>
      <c r="C40" s="175"/>
      <c r="D40" s="176" t="s">
        <v>134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45"/>
      <c r="AB40" s="81"/>
      <c r="AC40" s="82" t="s">
        <v>106</v>
      </c>
      <c r="AD40" s="81"/>
      <c r="AE40" s="122"/>
      <c r="AF40" s="126"/>
      <c r="AG40" s="122"/>
      <c r="AH40" s="167">
        <v>78</v>
      </c>
      <c r="AI40" s="168"/>
      <c r="AJ40" s="178">
        <f>AH40-AL40</f>
        <v>26</v>
      </c>
      <c r="AK40" s="179"/>
      <c r="AL40" s="168">
        <v>52</v>
      </c>
      <c r="AM40" s="168"/>
      <c r="AN40" s="148">
        <v>42</v>
      </c>
      <c r="AO40" s="110"/>
      <c r="AP40" s="167"/>
      <c r="AQ40" s="168"/>
      <c r="AR40" s="168">
        <v>52</v>
      </c>
      <c r="AS40" s="180"/>
      <c r="AT40" s="170"/>
      <c r="AU40" s="165"/>
      <c r="AV40" s="165"/>
      <c r="AW40" s="166"/>
      <c r="AX40" s="169"/>
      <c r="AY40" s="165"/>
      <c r="AZ40" s="165"/>
      <c r="BA40" s="166"/>
    </row>
    <row r="41" spans="1:53" s="26" customFormat="1" ht="10.5" customHeight="1">
      <c r="A41" s="173" t="s">
        <v>77</v>
      </c>
      <c r="B41" s="174"/>
      <c r="C41" s="175"/>
      <c r="D41" s="176" t="s">
        <v>135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45"/>
      <c r="AB41" s="81"/>
      <c r="AC41" s="82"/>
      <c r="AD41" s="127"/>
      <c r="AE41" s="78"/>
      <c r="AF41" s="109" t="s">
        <v>106</v>
      </c>
      <c r="AG41" s="122"/>
      <c r="AH41" s="167">
        <v>52</v>
      </c>
      <c r="AI41" s="168"/>
      <c r="AJ41" s="178">
        <f>AH41-AL41</f>
        <v>18</v>
      </c>
      <c r="AK41" s="179"/>
      <c r="AL41" s="168">
        <v>34</v>
      </c>
      <c r="AM41" s="168"/>
      <c r="AN41" s="148">
        <v>8</v>
      </c>
      <c r="AO41" s="110"/>
      <c r="AP41" s="167"/>
      <c r="AQ41" s="168"/>
      <c r="AR41" s="168"/>
      <c r="AS41" s="180"/>
      <c r="AT41" s="170"/>
      <c r="AU41" s="165"/>
      <c r="AV41" s="165"/>
      <c r="AW41" s="166"/>
      <c r="AX41" s="169">
        <v>34</v>
      </c>
      <c r="AY41" s="165"/>
      <c r="AZ41" s="165"/>
      <c r="BA41" s="166"/>
    </row>
    <row r="42" spans="1:53" s="26" customFormat="1" ht="10.5" customHeight="1">
      <c r="A42" s="173" t="s">
        <v>176</v>
      </c>
      <c r="B42" s="174"/>
      <c r="C42" s="175"/>
      <c r="D42" s="176" t="s">
        <v>213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45"/>
      <c r="AB42" s="81"/>
      <c r="AC42" s="82"/>
      <c r="AD42" s="127" t="s">
        <v>106</v>
      </c>
      <c r="AE42" s="78"/>
      <c r="AF42" s="109"/>
      <c r="AG42" s="122"/>
      <c r="AH42" s="167">
        <v>120</v>
      </c>
      <c r="AI42" s="168"/>
      <c r="AJ42" s="178">
        <v>40</v>
      </c>
      <c r="AK42" s="179"/>
      <c r="AL42" s="168">
        <v>80</v>
      </c>
      <c r="AM42" s="168"/>
      <c r="AN42" s="148">
        <v>40</v>
      </c>
      <c r="AO42" s="110"/>
      <c r="AP42" s="167"/>
      <c r="AQ42" s="168"/>
      <c r="AR42" s="168">
        <v>40</v>
      </c>
      <c r="AS42" s="180"/>
      <c r="AT42" s="170">
        <v>40</v>
      </c>
      <c r="AU42" s="165"/>
      <c r="AV42" s="165"/>
      <c r="AW42" s="166"/>
      <c r="AX42" s="169"/>
      <c r="AY42" s="165"/>
      <c r="AZ42" s="165"/>
      <c r="BA42" s="166"/>
    </row>
    <row r="43" spans="1:53" s="25" customFormat="1" ht="17.25" customHeight="1">
      <c r="A43" s="427" t="s">
        <v>42</v>
      </c>
      <c r="B43" s="428"/>
      <c r="C43" s="429"/>
      <c r="D43" s="306" t="s">
        <v>41</v>
      </c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114">
        <v>3</v>
      </c>
      <c r="AB43" s="115">
        <v>0</v>
      </c>
      <c r="AC43" s="116" t="s">
        <v>186</v>
      </c>
      <c r="AD43" s="117" t="s">
        <v>126</v>
      </c>
      <c r="AE43" s="117" t="s">
        <v>193</v>
      </c>
      <c r="AF43" s="118" t="s">
        <v>191</v>
      </c>
      <c r="AG43" s="117" t="s">
        <v>210</v>
      </c>
      <c r="AH43" s="160">
        <f>AH44+AH52</f>
        <v>4228</v>
      </c>
      <c r="AI43" s="161"/>
      <c r="AJ43" s="161">
        <f>AJ44+AJ52</f>
        <v>1428</v>
      </c>
      <c r="AK43" s="161"/>
      <c r="AL43" s="161">
        <f>AL44+AL52</f>
        <v>2800</v>
      </c>
      <c r="AM43" s="161"/>
      <c r="AN43" s="120">
        <f>AN44+AN52</f>
        <v>1904</v>
      </c>
      <c r="AO43" s="150">
        <v>20</v>
      </c>
      <c r="AP43" s="160">
        <f>AP44+AP52</f>
        <v>422</v>
      </c>
      <c r="AQ43" s="161"/>
      <c r="AR43" s="302">
        <f>AR44+AR52</f>
        <v>482</v>
      </c>
      <c r="AS43" s="303"/>
      <c r="AT43" s="160">
        <f>AT44+AT52</f>
        <v>486</v>
      </c>
      <c r="AU43" s="161"/>
      <c r="AV43" s="302">
        <f>AV44+AV52</f>
        <v>682</v>
      </c>
      <c r="AW43" s="282"/>
      <c r="AX43" s="302">
        <f>AX44+AX52</f>
        <v>474</v>
      </c>
      <c r="AY43" s="161"/>
      <c r="AZ43" s="302">
        <f>AZ44+AZ52</f>
        <v>254</v>
      </c>
      <c r="BA43" s="282"/>
    </row>
    <row r="44" spans="1:53" s="26" customFormat="1" ht="10.5" customHeight="1">
      <c r="A44" s="308" t="s">
        <v>43</v>
      </c>
      <c r="B44" s="309"/>
      <c r="C44" s="310"/>
      <c r="D44" s="296" t="s">
        <v>19</v>
      </c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114">
        <v>0</v>
      </c>
      <c r="AB44" s="115">
        <v>0</v>
      </c>
      <c r="AC44" s="117" t="s">
        <v>154</v>
      </c>
      <c r="AD44" s="115" t="s">
        <v>126</v>
      </c>
      <c r="AE44" s="117" t="s">
        <v>190</v>
      </c>
      <c r="AF44" s="118">
        <v>0</v>
      </c>
      <c r="AG44" s="117">
        <v>0</v>
      </c>
      <c r="AH44" s="160">
        <f>SUM(AH45:AI51)</f>
        <v>720</v>
      </c>
      <c r="AI44" s="161"/>
      <c r="AJ44" s="160">
        <f>SUM(AJ45:AK51)</f>
        <v>240</v>
      </c>
      <c r="AK44" s="161"/>
      <c r="AL44" s="161">
        <f>SUM(AL45:AM51)</f>
        <v>480</v>
      </c>
      <c r="AM44" s="161"/>
      <c r="AN44" s="151">
        <f>SUM(AN45:AN51)</f>
        <v>206</v>
      </c>
      <c r="AO44" s="150">
        <v>20</v>
      </c>
      <c r="AP44" s="160">
        <f>SUM(AP45:AQ51)</f>
        <v>92</v>
      </c>
      <c r="AQ44" s="161"/>
      <c r="AR44" s="160">
        <f>SUM(AR45:AS51)</f>
        <v>120</v>
      </c>
      <c r="AS44" s="161"/>
      <c r="AT44" s="160">
        <f>SUM(AT45:AU51)</f>
        <v>20</v>
      </c>
      <c r="AU44" s="161"/>
      <c r="AV44" s="160">
        <f>SUM(AV45:AW51)</f>
        <v>128</v>
      </c>
      <c r="AW44" s="161"/>
      <c r="AX44" s="160">
        <f>SUM(AX45:AY51)</f>
        <v>120</v>
      </c>
      <c r="AY44" s="161"/>
      <c r="AZ44" s="160">
        <f>SUM(AZ45:BA51)</f>
        <v>0</v>
      </c>
      <c r="BA44" s="161"/>
    </row>
    <row r="45" spans="1:53" s="26" customFormat="1" ht="19.5" customHeight="1">
      <c r="A45" s="173" t="s">
        <v>52</v>
      </c>
      <c r="B45" s="174"/>
      <c r="C45" s="175"/>
      <c r="D45" s="176" t="s">
        <v>136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45"/>
      <c r="AB45" s="81"/>
      <c r="AC45" s="78" t="s">
        <v>108</v>
      </c>
      <c r="AD45" s="81"/>
      <c r="AE45" s="78"/>
      <c r="AF45" s="109"/>
      <c r="AG45" s="78"/>
      <c r="AH45" s="167">
        <v>120</v>
      </c>
      <c r="AI45" s="168"/>
      <c r="AJ45" s="168">
        <f>AH45-AL45</f>
        <v>40</v>
      </c>
      <c r="AK45" s="168"/>
      <c r="AL45" s="168">
        <v>80</v>
      </c>
      <c r="AM45" s="168"/>
      <c r="AN45" s="148">
        <v>32</v>
      </c>
      <c r="AO45" s="122"/>
      <c r="AP45" s="167">
        <v>42</v>
      </c>
      <c r="AQ45" s="168"/>
      <c r="AR45" s="168">
        <v>38</v>
      </c>
      <c r="AS45" s="180"/>
      <c r="AT45" s="170"/>
      <c r="AU45" s="165"/>
      <c r="AV45" s="165"/>
      <c r="AW45" s="166"/>
      <c r="AX45" s="169"/>
      <c r="AY45" s="165"/>
      <c r="AZ45" s="165"/>
      <c r="BA45" s="166"/>
    </row>
    <row r="46" spans="1:53" s="26" customFormat="1" ht="20.25" customHeight="1">
      <c r="A46" s="173" t="s">
        <v>53</v>
      </c>
      <c r="B46" s="174"/>
      <c r="C46" s="175"/>
      <c r="D46" s="176" t="s">
        <v>137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45"/>
      <c r="AB46" s="109"/>
      <c r="AC46" s="78" t="s">
        <v>108</v>
      </c>
      <c r="AD46" s="81"/>
      <c r="AE46" s="78"/>
      <c r="AF46" s="109"/>
      <c r="AG46" s="78"/>
      <c r="AH46" s="167">
        <v>150</v>
      </c>
      <c r="AI46" s="168"/>
      <c r="AJ46" s="168">
        <f aca="true" t="shared" si="0" ref="AJ46:AJ51">AH46-AL46</f>
        <v>50</v>
      </c>
      <c r="AK46" s="168"/>
      <c r="AL46" s="168">
        <v>100</v>
      </c>
      <c r="AM46" s="168"/>
      <c r="AN46" s="148">
        <v>30</v>
      </c>
      <c r="AO46" s="122"/>
      <c r="AP46" s="167">
        <v>50</v>
      </c>
      <c r="AQ46" s="168"/>
      <c r="AR46" s="168">
        <v>50</v>
      </c>
      <c r="AS46" s="180"/>
      <c r="AT46" s="170"/>
      <c r="AU46" s="165"/>
      <c r="AV46" s="165"/>
      <c r="AW46" s="166"/>
      <c r="AX46" s="169"/>
      <c r="AY46" s="165"/>
      <c r="AZ46" s="165"/>
      <c r="BA46" s="166"/>
    </row>
    <row r="47" spans="1:53" s="26" customFormat="1" ht="10.5" customHeight="1">
      <c r="A47" s="173" t="s">
        <v>54</v>
      </c>
      <c r="B47" s="174"/>
      <c r="C47" s="175"/>
      <c r="D47" s="176" t="s">
        <v>138</v>
      </c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45"/>
      <c r="AB47" s="109"/>
      <c r="AC47" s="112" t="s">
        <v>106</v>
      </c>
      <c r="AD47" s="81"/>
      <c r="AE47" s="78"/>
      <c r="AF47" s="109"/>
      <c r="AG47" s="78"/>
      <c r="AH47" s="167">
        <f>AL47*1.5</f>
        <v>48</v>
      </c>
      <c r="AI47" s="168"/>
      <c r="AJ47" s="168">
        <f t="shared" si="0"/>
        <v>16</v>
      </c>
      <c r="AK47" s="168"/>
      <c r="AL47" s="168">
        <v>32</v>
      </c>
      <c r="AM47" s="168"/>
      <c r="AN47" s="148">
        <v>12</v>
      </c>
      <c r="AO47" s="122"/>
      <c r="AP47" s="167"/>
      <c r="AQ47" s="168"/>
      <c r="AR47" s="168">
        <v>32</v>
      </c>
      <c r="AS47" s="180"/>
      <c r="AT47" s="170"/>
      <c r="AU47" s="165"/>
      <c r="AV47" s="165"/>
      <c r="AW47" s="166"/>
      <c r="AX47" s="169"/>
      <c r="AY47" s="165"/>
      <c r="AZ47" s="165"/>
      <c r="BA47" s="166"/>
    </row>
    <row r="48" spans="1:53" s="26" customFormat="1" ht="10.5" customHeight="1">
      <c r="A48" s="173" t="s">
        <v>55</v>
      </c>
      <c r="B48" s="174"/>
      <c r="C48" s="175"/>
      <c r="D48" s="286" t="s">
        <v>139</v>
      </c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145"/>
      <c r="AB48" s="81"/>
      <c r="AC48" s="78"/>
      <c r="AD48" s="81"/>
      <c r="AE48" s="78" t="s">
        <v>106</v>
      </c>
      <c r="AF48" s="109"/>
      <c r="AG48" s="78"/>
      <c r="AH48" s="167">
        <f>AL48*1.5</f>
        <v>48</v>
      </c>
      <c r="AI48" s="168"/>
      <c r="AJ48" s="168">
        <f t="shared" si="0"/>
        <v>16</v>
      </c>
      <c r="AK48" s="168"/>
      <c r="AL48" s="168">
        <v>32</v>
      </c>
      <c r="AM48" s="168"/>
      <c r="AN48" s="148">
        <v>12</v>
      </c>
      <c r="AO48" s="122"/>
      <c r="AP48" s="167"/>
      <c r="AQ48" s="168"/>
      <c r="AR48" s="168"/>
      <c r="AS48" s="180"/>
      <c r="AT48" s="170"/>
      <c r="AU48" s="165"/>
      <c r="AV48" s="165">
        <v>32</v>
      </c>
      <c r="AW48" s="166"/>
      <c r="AX48" s="169"/>
      <c r="AY48" s="165"/>
      <c r="AZ48" s="165"/>
      <c r="BA48" s="166"/>
    </row>
    <row r="49" spans="1:53" s="26" customFormat="1" ht="10.5" customHeight="1">
      <c r="A49" s="173" t="s">
        <v>56</v>
      </c>
      <c r="B49" s="174"/>
      <c r="C49" s="175"/>
      <c r="D49" s="176" t="s">
        <v>140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45"/>
      <c r="AB49" s="81"/>
      <c r="AC49" s="78"/>
      <c r="AD49" s="81"/>
      <c r="AE49" s="78" t="s">
        <v>106</v>
      </c>
      <c r="AF49" s="109"/>
      <c r="AG49" s="78"/>
      <c r="AH49" s="167">
        <v>72</v>
      </c>
      <c r="AI49" s="168"/>
      <c r="AJ49" s="168">
        <v>24</v>
      </c>
      <c r="AK49" s="168"/>
      <c r="AL49" s="168">
        <v>48</v>
      </c>
      <c r="AM49" s="168"/>
      <c r="AN49" s="148">
        <v>12</v>
      </c>
      <c r="AO49" s="122"/>
      <c r="AP49" s="167"/>
      <c r="AQ49" s="168"/>
      <c r="AR49" s="168"/>
      <c r="AS49" s="180"/>
      <c r="AT49" s="170"/>
      <c r="AU49" s="165"/>
      <c r="AV49" s="165">
        <v>48</v>
      </c>
      <c r="AW49" s="166"/>
      <c r="AX49" s="169"/>
      <c r="AY49" s="165"/>
      <c r="AZ49" s="165"/>
      <c r="BA49" s="166"/>
    </row>
    <row r="50" spans="1:53" s="26" customFormat="1" ht="10.5" customHeight="1">
      <c r="A50" s="173" t="s">
        <v>57</v>
      </c>
      <c r="B50" s="174"/>
      <c r="C50" s="175"/>
      <c r="D50" s="286" t="s">
        <v>22</v>
      </c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145"/>
      <c r="AB50" s="111"/>
      <c r="AC50" s="113"/>
      <c r="AD50" s="81"/>
      <c r="AE50" s="78" t="s">
        <v>106</v>
      </c>
      <c r="AF50" s="109"/>
      <c r="AG50" s="78"/>
      <c r="AH50" s="167">
        <f>AL50*1.5</f>
        <v>102</v>
      </c>
      <c r="AI50" s="168"/>
      <c r="AJ50" s="168">
        <f t="shared" si="0"/>
        <v>34</v>
      </c>
      <c r="AK50" s="168"/>
      <c r="AL50" s="168">
        <v>68</v>
      </c>
      <c r="AM50" s="168"/>
      <c r="AN50" s="148">
        <v>48</v>
      </c>
      <c r="AO50" s="122"/>
      <c r="AP50" s="167"/>
      <c r="AQ50" s="168"/>
      <c r="AR50" s="168"/>
      <c r="AS50" s="180"/>
      <c r="AT50" s="170">
        <v>20</v>
      </c>
      <c r="AU50" s="165"/>
      <c r="AV50" s="165">
        <v>48</v>
      </c>
      <c r="AW50" s="166"/>
      <c r="AX50" s="169"/>
      <c r="AY50" s="165"/>
      <c r="AZ50" s="165"/>
      <c r="BA50" s="166"/>
    </row>
    <row r="51" spans="1:53" s="26" customFormat="1" ht="10.5" customHeight="1">
      <c r="A51" s="173" t="s">
        <v>78</v>
      </c>
      <c r="B51" s="174"/>
      <c r="C51" s="175"/>
      <c r="D51" s="286" t="s">
        <v>212</v>
      </c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145"/>
      <c r="AB51" s="109"/>
      <c r="AC51" s="78"/>
      <c r="AD51" s="81"/>
      <c r="AE51" s="78"/>
      <c r="AF51" s="109" t="s">
        <v>106</v>
      </c>
      <c r="AG51" s="78"/>
      <c r="AH51" s="167">
        <f>AL51*1.5</f>
        <v>180</v>
      </c>
      <c r="AI51" s="168"/>
      <c r="AJ51" s="168">
        <f t="shared" si="0"/>
        <v>60</v>
      </c>
      <c r="AK51" s="168"/>
      <c r="AL51" s="168">
        <v>120</v>
      </c>
      <c r="AM51" s="168"/>
      <c r="AN51" s="148">
        <v>60</v>
      </c>
      <c r="AO51" s="122"/>
      <c r="AP51" s="167"/>
      <c r="AQ51" s="168"/>
      <c r="AR51" s="168"/>
      <c r="AS51" s="180"/>
      <c r="AT51" s="170"/>
      <c r="AU51" s="165"/>
      <c r="AV51" s="165"/>
      <c r="AW51" s="166"/>
      <c r="AX51" s="169">
        <v>120</v>
      </c>
      <c r="AY51" s="165"/>
      <c r="AZ51" s="165"/>
      <c r="BA51" s="166"/>
    </row>
    <row r="52" spans="1:53" s="25" customFormat="1" ht="12.75" customHeight="1" thickBot="1">
      <c r="A52" s="160" t="s">
        <v>44</v>
      </c>
      <c r="B52" s="161"/>
      <c r="C52" s="282"/>
      <c r="D52" s="296" t="s">
        <v>45</v>
      </c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119">
        <v>3</v>
      </c>
      <c r="AB52" s="115">
        <v>0</v>
      </c>
      <c r="AC52" s="117" t="s">
        <v>191</v>
      </c>
      <c r="AD52" s="115">
        <v>0</v>
      </c>
      <c r="AE52" s="117" t="s">
        <v>192</v>
      </c>
      <c r="AF52" s="118" t="s">
        <v>191</v>
      </c>
      <c r="AG52" s="117" t="s">
        <v>210</v>
      </c>
      <c r="AH52" s="304">
        <f>AH53+AH57+AH62+AH66+AH69</f>
        <v>3508</v>
      </c>
      <c r="AI52" s="305"/>
      <c r="AJ52" s="305">
        <f>AJ53+AJ57+AJ62+AJ66+AJ69</f>
        <v>1188</v>
      </c>
      <c r="AK52" s="305"/>
      <c r="AL52" s="305">
        <f>AL53+AL57+AL62+AL66+AL69</f>
        <v>2320</v>
      </c>
      <c r="AM52" s="305"/>
      <c r="AN52" s="120">
        <f>AN53+AN57+AN62+AN66+AN69</f>
        <v>1698</v>
      </c>
      <c r="AO52" s="152"/>
      <c r="AP52" s="160">
        <f>SUM(AP53+AP57+AP62+AP66+AP69)</f>
        <v>330</v>
      </c>
      <c r="AQ52" s="161"/>
      <c r="AR52" s="160">
        <f>SUM(AR53+AR57+AR62+AR66+AR69)</f>
        <v>362</v>
      </c>
      <c r="AS52" s="161"/>
      <c r="AT52" s="160">
        <f>SUM(AT53+AT57+AT62+AT66+AT69)</f>
        <v>466</v>
      </c>
      <c r="AU52" s="161"/>
      <c r="AV52" s="160">
        <f>SUM(AV53+AV57+AV62+AV66+AV69)</f>
        <v>554</v>
      </c>
      <c r="AW52" s="161"/>
      <c r="AX52" s="160">
        <f>SUM(AX53+AX57+AX62+AX66+AX69)</f>
        <v>354</v>
      </c>
      <c r="AY52" s="161"/>
      <c r="AZ52" s="160">
        <f>SUM(AZ53+AZ57+AZ62+AZ66+AZ69)</f>
        <v>254</v>
      </c>
      <c r="BA52" s="161"/>
    </row>
    <row r="53" spans="1:53" s="26" customFormat="1" ht="10.5" customHeight="1">
      <c r="A53" s="293" t="s">
        <v>46</v>
      </c>
      <c r="B53" s="294"/>
      <c r="C53" s="295"/>
      <c r="D53" s="283" t="s">
        <v>141</v>
      </c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4"/>
      <c r="AA53" s="288" t="s">
        <v>131</v>
      </c>
      <c r="AB53" s="115">
        <v>0</v>
      </c>
      <c r="AC53" s="118" t="s">
        <v>191</v>
      </c>
      <c r="AD53" s="115">
        <v>0</v>
      </c>
      <c r="AE53" s="117" t="s">
        <v>126</v>
      </c>
      <c r="AF53" s="118" t="s">
        <v>126</v>
      </c>
      <c r="AG53" s="117">
        <v>0</v>
      </c>
      <c r="AH53" s="160">
        <f>SUM(AH54:AI55)</f>
        <v>1060</v>
      </c>
      <c r="AI53" s="161"/>
      <c r="AJ53" s="160">
        <f>SUM(AJ54:AK55)</f>
        <v>368</v>
      </c>
      <c r="AK53" s="161"/>
      <c r="AL53" s="160">
        <f>SUM(AL54:AM55)</f>
        <v>692</v>
      </c>
      <c r="AM53" s="161"/>
      <c r="AN53" s="151">
        <v>498</v>
      </c>
      <c r="AO53" s="152"/>
      <c r="AP53" s="160">
        <f>SUM(AP54:AQ55)</f>
        <v>188</v>
      </c>
      <c r="AQ53" s="161"/>
      <c r="AR53" s="160">
        <f>SUM(AR54:AS55)</f>
        <v>186</v>
      </c>
      <c r="AS53" s="303"/>
      <c r="AT53" s="160">
        <f>SUM(AT54:AU55)</f>
        <v>88</v>
      </c>
      <c r="AU53" s="161"/>
      <c r="AV53" s="160">
        <f>SUM(AV54:AW55)</f>
        <v>130</v>
      </c>
      <c r="AW53" s="282"/>
      <c r="AX53" s="302">
        <f>SUM(AX54:AY55)</f>
        <v>100</v>
      </c>
      <c r="AY53" s="161"/>
      <c r="AZ53" s="160">
        <f>SUM(AZ54:BA55)</f>
        <v>0</v>
      </c>
      <c r="BA53" s="282"/>
    </row>
    <row r="54" spans="1:53" s="26" customFormat="1" ht="19.5" customHeight="1">
      <c r="A54" s="242" t="s">
        <v>47</v>
      </c>
      <c r="B54" s="300"/>
      <c r="C54" s="301"/>
      <c r="D54" s="176" t="s">
        <v>142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289"/>
      <c r="AB54" s="153"/>
      <c r="AC54" s="78" t="s">
        <v>108</v>
      </c>
      <c r="AD54" s="81"/>
      <c r="AE54" s="82"/>
      <c r="AF54" s="109"/>
      <c r="AG54" s="82"/>
      <c r="AH54" s="167">
        <v>572</v>
      </c>
      <c r="AI54" s="168"/>
      <c r="AJ54" s="178">
        <v>198</v>
      </c>
      <c r="AK54" s="179"/>
      <c r="AL54" s="168">
        <v>374</v>
      </c>
      <c r="AM54" s="168"/>
      <c r="AN54" s="148">
        <v>250</v>
      </c>
      <c r="AO54" s="122"/>
      <c r="AP54" s="167">
        <v>188</v>
      </c>
      <c r="AQ54" s="168"/>
      <c r="AR54" s="168">
        <v>186</v>
      </c>
      <c r="AS54" s="180"/>
      <c r="AT54" s="170"/>
      <c r="AU54" s="165"/>
      <c r="AV54" s="165"/>
      <c r="AW54" s="166"/>
      <c r="AX54" s="169"/>
      <c r="AY54" s="165"/>
      <c r="AZ54" s="165"/>
      <c r="BA54" s="166"/>
    </row>
    <row r="55" spans="1:53" s="26" customFormat="1" ht="19.5" customHeight="1">
      <c r="A55" s="242" t="s">
        <v>48</v>
      </c>
      <c r="B55" s="300"/>
      <c r="C55" s="301"/>
      <c r="D55" s="176" t="s">
        <v>153</v>
      </c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289"/>
      <c r="AB55" s="81"/>
      <c r="AC55" s="84"/>
      <c r="AD55" s="111"/>
      <c r="AE55" s="111"/>
      <c r="AF55" s="81" t="s">
        <v>106</v>
      </c>
      <c r="AG55" s="82"/>
      <c r="AH55" s="167">
        <v>488</v>
      </c>
      <c r="AI55" s="168"/>
      <c r="AJ55" s="178">
        <v>170</v>
      </c>
      <c r="AK55" s="179"/>
      <c r="AL55" s="168">
        <v>318</v>
      </c>
      <c r="AM55" s="168"/>
      <c r="AN55" s="148">
        <v>248</v>
      </c>
      <c r="AO55" s="122"/>
      <c r="AP55" s="167"/>
      <c r="AQ55" s="168"/>
      <c r="AR55" s="168"/>
      <c r="AS55" s="180"/>
      <c r="AT55" s="170">
        <v>88</v>
      </c>
      <c r="AU55" s="165"/>
      <c r="AV55" s="165">
        <v>130</v>
      </c>
      <c r="AW55" s="166"/>
      <c r="AX55" s="169">
        <v>100</v>
      </c>
      <c r="AY55" s="165"/>
      <c r="AZ55" s="165"/>
      <c r="BA55" s="166"/>
    </row>
    <row r="56" spans="1:53" s="26" customFormat="1" ht="31.5" customHeight="1" thickBot="1">
      <c r="A56" s="167" t="s">
        <v>173</v>
      </c>
      <c r="B56" s="168"/>
      <c r="C56" s="281"/>
      <c r="D56" s="249" t="s">
        <v>204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90"/>
      <c r="AB56" s="109"/>
      <c r="AC56" s="78"/>
      <c r="AD56" s="81"/>
      <c r="AE56" s="78" t="s">
        <v>106</v>
      </c>
      <c r="AF56" s="109"/>
      <c r="AG56" s="78"/>
      <c r="AH56" s="242">
        <v>90</v>
      </c>
      <c r="AI56" s="189"/>
      <c r="AJ56" s="178">
        <f aca="true" t="shared" si="1" ref="AJ56:AJ71">AH56-AL56</f>
        <v>0</v>
      </c>
      <c r="AK56" s="179"/>
      <c r="AL56" s="180">
        <v>90</v>
      </c>
      <c r="AM56" s="189"/>
      <c r="AN56" s="121">
        <v>90</v>
      </c>
      <c r="AO56" s="122"/>
      <c r="AP56" s="167"/>
      <c r="AQ56" s="168"/>
      <c r="AR56" s="189">
        <v>54</v>
      </c>
      <c r="AS56" s="180"/>
      <c r="AT56" s="170"/>
      <c r="AU56" s="165"/>
      <c r="AV56" s="165">
        <v>36</v>
      </c>
      <c r="AW56" s="166"/>
      <c r="AX56" s="169"/>
      <c r="AY56" s="165"/>
      <c r="AZ56" s="165"/>
      <c r="BA56" s="166"/>
    </row>
    <row r="57" spans="1:53" s="26" customFormat="1" ht="10.5" customHeight="1">
      <c r="A57" s="293" t="s">
        <v>49</v>
      </c>
      <c r="B57" s="294"/>
      <c r="C57" s="295"/>
      <c r="D57" s="296" t="s">
        <v>143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123"/>
      <c r="AB57" s="115">
        <v>0</v>
      </c>
      <c r="AC57" s="117" t="s">
        <v>126</v>
      </c>
      <c r="AD57" s="115">
        <v>0</v>
      </c>
      <c r="AE57" s="117" t="s">
        <v>126</v>
      </c>
      <c r="AF57" s="124" t="s">
        <v>127</v>
      </c>
      <c r="AG57" s="154">
        <v>0</v>
      </c>
      <c r="AH57" s="269">
        <f>SUM(AH58:AI60)</f>
        <v>1254</v>
      </c>
      <c r="AI57" s="270"/>
      <c r="AJ57" s="269">
        <f>SUM(AJ58:AK60)</f>
        <v>420</v>
      </c>
      <c r="AK57" s="270"/>
      <c r="AL57" s="269">
        <f>SUM(AL58:AM60)</f>
        <v>834</v>
      </c>
      <c r="AM57" s="270"/>
      <c r="AN57" s="155">
        <f>SUM(AN58:AN60)</f>
        <v>626</v>
      </c>
      <c r="AO57" s="152"/>
      <c r="AP57" s="160">
        <f>SUM(AP58:AQ60)</f>
        <v>142</v>
      </c>
      <c r="AQ57" s="161"/>
      <c r="AR57" s="160">
        <f>SUM(AR58:AS60)</f>
        <v>176</v>
      </c>
      <c r="AS57" s="161"/>
      <c r="AT57" s="160">
        <f>SUM(AT58:AU60)</f>
        <v>238</v>
      </c>
      <c r="AU57" s="161"/>
      <c r="AV57" s="160">
        <f>SUM(AV58:AW60)</f>
        <v>162</v>
      </c>
      <c r="AW57" s="161"/>
      <c r="AX57" s="160">
        <f>SUM(AX58:AY60)</f>
        <v>116</v>
      </c>
      <c r="AY57" s="161"/>
      <c r="AZ57" s="160">
        <f>SUM(AZ58:BA60)</f>
        <v>0</v>
      </c>
      <c r="BA57" s="161"/>
    </row>
    <row r="58" spans="1:53" s="26" customFormat="1" ht="9.75" customHeight="1">
      <c r="A58" s="275" t="s">
        <v>50</v>
      </c>
      <c r="B58" s="276"/>
      <c r="C58" s="277"/>
      <c r="D58" s="176" t="s">
        <v>144</v>
      </c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23"/>
      <c r="AB58" s="126"/>
      <c r="AC58" s="156"/>
      <c r="AD58" s="81" t="s">
        <v>107</v>
      </c>
      <c r="AE58" s="109"/>
      <c r="AF58" s="109" t="s">
        <v>108</v>
      </c>
      <c r="AG58" s="110"/>
      <c r="AH58" s="167">
        <v>1104</v>
      </c>
      <c r="AI58" s="168"/>
      <c r="AJ58" s="178">
        <v>370</v>
      </c>
      <c r="AK58" s="179"/>
      <c r="AL58" s="168">
        <v>734</v>
      </c>
      <c r="AM58" s="168"/>
      <c r="AN58" s="148">
        <v>570</v>
      </c>
      <c r="AO58" s="122"/>
      <c r="AP58" s="167">
        <v>102</v>
      </c>
      <c r="AQ58" s="168"/>
      <c r="AR58" s="168">
        <v>116</v>
      </c>
      <c r="AS58" s="180"/>
      <c r="AT58" s="170">
        <v>238</v>
      </c>
      <c r="AU58" s="165"/>
      <c r="AV58" s="165">
        <v>162</v>
      </c>
      <c r="AW58" s="166"/>
      <c r="AX58" s="169">
        <v>116</v>
      </c>
      <c r="AY58" s="165"/>
      <c r="AZ58" s="165"/>
      <c r="BA58" s="166"/>
    </row>
    <row r="59" spans="1:53" s="26" customFormat="1" ht="9.75" customHeight="1">
      <c r="A59" s="275" t="s">
        <v>113</v>
      </c>
      <c r="B59" s="276"/>
      <c r="C59" s="277"/>
      <c r="D59" s="286" t="s">
        <v>145</v>
      </c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7"/>
      <c r="AA59" s="123" t="s">
        <v>131</v>
      </c>
      <c r="AB59" s="126"/>
      <c r="AC59" s="298" t="s">
        <v>178</v>
      </c>
      <c r="AD59" s="127"/>
      <c r="AE59" s="78"/>
      <c r="AF59" s="113"/>
      <c r="AG59" s="122"/>
      <c r="AH59" s="167">
        <v>54</v>
      </c>
      <c r="AI59" s="168"/>
      <c r="AJ59" s="178">
        <f t="shared" si="1"/>
        <v>18</v>
      </c>
      <c r="AK59" s="179"/>
      <c r="AL59" s="168">
        <v>36</v>
      </c>
      <c r="AM59" s="168"/>
      <c r="AN59" s="148">
        <v>22</v>
      </c>
      <c r="AO59" s="122"/>
      <c r="AP59" s="167"/>
      <c r="AQ59" s="168"/>
      <c r="AR59" s="168">
        <v>36</v>
      </c>
      <c r="AS59" s="180"/>
      <c r="AT59" s="170"/>
      <c r="AU59" s="165"/>
      <c r="AV59" s="165"/>
      <c r="AW59" s="166"/>
      <c r="AX59" s="169"/>
      <c r="AY59" s="165"/>
      <c r="AZ59" s="165"/>
      <c r="BA59" s="166"/>
    </row>
    <row r="60" spans="1:53" s="26" customFormat="1" ht="9.75" customHeight="1">
      <c r="A60" s="275" t="s">
        <v>117</v>
      </c>
      <c r="B60" s="276"/>
      <c r="C60" s="277"/>
      <c r="D60" s="291" t="s">
        <v>146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2"/>
      <c r="AA60" s="123"/>
      <c r="AB60" s="126"/>
      <c r="AC60" s="299"/>
      <c r="AD60" s="127"/>
      <c r="AE60" s="82"/>
      <c r="AF60" s="109"/>
      <c r="AG60" s="122"/>
      <c r="AH60" s="167">
        <v>96</v>
      </c>
      <c r="AI60" s="168"/>
      <c r="AJ60" s="178">
        <v>32</v>
      </c>
      <c r="AK60" s="179"/>
      <c r="AL60" s="168">
        <v>64</v>
      </c>
      <c r="AM60" s="168"/>
      <c r="AN60" s="148">
        <v>34</v>
      </c>
      <c r="AO60" s="122"/>
      <c r="AP60" s="167">
        <v>40</v>
      </c>
      <c r="AQ60" s="168"/>
      <c r="AR60" s="168">
        <v>24</v>
      </c>
      <c r="AS60" s="180"/>
      <c r="AT60" s="170"/>
      <c r="AU60" s="165"/>
      <c r="AV60" s="165"/>
      <c r="AW60" s="166"/>
      <c r="AX60" s="169"/>
      <c r="AY60" s="165"/>
      <c r="AZ60" s="165"/>
      <c r="BA60" s="166"/>
    </row>
    <row r="61" spans="1:53" s="26" customFormat="1" ht="18.75" customHeight="1" thickBot="1">
      <c r="A61" s="167" t="s">
        <v>174</v>
      </c>
      <c r="B61" s="168"/>
      <c r="C61" s="281"/>
      <c r="D61" s="195" t="s">
        <v>205</v>
      </c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7"/>
      <c r="AA61" s="125"/>
      <c r="AB61" s="126"/>
      <c r="AC61" s="122"/>
      <c r="AD61" s="127"/>
      <c r="AE61" s="78" t="s">
        <v>106</v>
      </c>
      <c r="AF61" s="126"/>
      <c r="AG61" s="112"/>
      <c r="AH61" s="242">
        <v>90</v>
      </c>
      <c r="AI61" s="189"/>
      <c r="AJ61" s="178">
        <f>AH61-AL61</f>
        <v>0</v>
      </c>
      <c r="AK61" s="179"/>
      <c r="AL61" s="180">
        <v>90</v>
      </c>
      <c r="AM61" s="189"/>
      <c r="AN61" s="121">
        <v>90</v>
      </c>
      <c r="AO61" s="122"/>
      <c r="AP61" s="167"/>
      <c r="AQ61" s="168"/>
      <c r="AR61" s="168">
        <v>54</v>
      </c>
      <c r="AS61" s="180"/>
      <c r="AT61" s="170"/>
      <c r="AU61" s="165"/>
      <c r="AV61" s="169">
        <v>36</v>
      </c>
      <c r="AW61" s="166"/>
      <c r="AX61" s="169"/>
      <c r="AY61" s="165"/>
      <c r="AZ61" s="165"/>
      <c r="BA61" s="166"/>
    </row>
    <row r="62" spans="1:53" s="26" customFormat="1" ht="9.75" customHeight="1">
      <c r="A62" s="160" t="s">
        <v>114</v>
      </c>
      <c r="B62" s="161"/>
      <c r="C62" s="282"/>
      <c r="D62" s="283" t="s">
        <v>147</v>
      </c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8" t="s">
        <v>131</v>
      </c>
      <c r="AB62" s="115">
        <v>0</v>
      </c>
      <c r="AC62" s="117">
        <v>0</v>
      </c>
      <c r="AD62" s="115">
        <v>0</v>
      </c>
      <c r="AE62" s="117" t="s">
        <v>128</v>
      </c>
      <c r="AF62" s="118" t="s">
        <v>126</v>
      </c>
      <c r="AG62" s="117">
        <v>0</v>
      </c>
      <c r="AH62" s="269">
        <f>SUM(AH63:AI64)</f>
        <v>772</v>
      </c>
      <c r="AI62" s="270"/>
      <c r="AJ62" s="269">
        <f>SUM(AJ63:AK64)</f>
        <v>260</v>
      </c>
      <c r="AK62" s="270"/>
      <c r="AL62" s="269">
        <f>SUM(AL63:AM64)</f>
        <v>512</v>
      </c>
      <c r="AM62" s="270"/>
      <c r="AN62" s="155">
        <v>384</v>
      </c>
      <c r="AO62" s="152"/>
      <c r="AP62" s="160">
        <f>SUM(AP63:AQ64)</f>
        <v>0</v>
      </c>
      <c r="AQ62" s="161"/>
      <c r="AR62" s="160">
        <f>SUM(AR63:AS64)</f>
        <v>0</v>
      </c>
      <c r="AS62" s="161"/>
      <c r="AT62" s="160">
        <f>SUM(AT63:AU64)</f>
        <v>140</v>
      </c>
      <c r="AU62" s="161"/>
      <c r="AV62" s="160">
        <f>SUM(AV63:AW64)</f>
        <v>262</v>
      </c>
      <c r="AW62" s="161"/>
      <c r="AX62" s="160">
        <f>SUM(AX63:AY64)</f>
        <v>110</v>
      </c>
      <c r="AY62" s="161"/>
      <c r="AZ62" s="160">
        <f>SUM(AZ63:BA64)</f>
        <v>0</v>
      </c>
      <c r="BA62" s="161"/>
    </row>
    <row r="63" spans="1:53" s="26" customFormat="1" ht="10.5" customHeight="1">
      <c r="A63" s="275" t="s">
        <v>51</v>
      </c>
      <c r="B63" s="276"/>
      <c r="C63" s="277"/>
      <c r="D63" s="176" t="s">
        <v>148</v>
      </c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289"/>
      <c r="AB63" s="126"/>
      <c r="AC63" s="122"/>
      <c r="AD63" s="127"/>
      <c r="AE63" s="128"/>
      <c r="AF63" s="109" t="s">
        <v>106</v>
      </c>
      <c r="AG63" s="78"/>
      <c r="AH63" s="167">
        <v>718</v>
      </c>
      <c r="AI63" s="168"/>
      <c r="AJ63" s="178">
        <v>242</v>
      </c>
      <c r="AK63" s="179"/>
      <c r="AL63" s="168">
        <v>476</v>
      </c>
      <c r="AM63" s="168"/>
      <c r="AN63" s="148">
        <v>360</v>
      </c>
      <c r="AO63" s="122"/>
      <c r="AP63" s="167"/>
      <c r="AQ63" s="168"/>
      <c r="AR63" s="168"/>
      <c r="AS63" s="180"/>
      <c r="AT63" s="170">
        <v>140</v>
      </c>
      <c r="AU63" s="165"/>
      <c r="AV63" s="165">
        <v>226</v>
      </c>
      <c r="AW63" s="166"/>
      <c r="AX63" s="169">
        <v>110</v>
      </c>
      <c r="AY63" s="165"/>
      <c r="AZ63" s="165"/>
      <c r="BA63" s="166"/>
    </row>
    <row r="64" spans="1:53" s="26" customFormat="1" ht="10.5" customHeight="1">
      <c r="A64" s="275" t="s">
        <v>76</v>
      </c>
      <c r="B64" s="276"/>
      <c r="C64" s="277"/>
      <c r="D64" s="286" t="s">
        <v>145</v>
      </c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7"/>
      <c r="AA64" s="289"/>
      <c r="AB64" s="126"/>
      <c r="AC64" s="122"/>
      <c r="AD64" s="127"/>
      <c r="AE64" s="128" t="s">
        <v>106</v>
      </c>
      <c r="AF64" s="113"/>
      <c r="AG64" s="78"/>
      <c r="AH64" s="167">
        <v>54</v>
      </c>
      <c r="AI64" s="168"/>
      <c r="AJ64" s="178">
        <f t="shared" si="1"/>
        <v>18</v>
      </c>
      <c r="AK64" s="179"/>
      <c r="AL64" s="168">
        <v>36</v>
      </c>
      <c r="AM64" s="168"/>
      <c r="AN64" s="148">
        <v>24</v>
      </c>
      <c r="AO64" s="122"/>
      <c r="AP64" s="167"/>
      <c r="AQ64" s="168"/>
      <c r="AR64" s="168"/>
      <c r="AS64" s="180"/>
      <c r="AT64" s="170"/>
      <c r="AU64" s="165"/>
      <c r="AV64" s="165">
        <v>36</v>
      </c>
      <c r="AW64" s="166"/>
      <c r="AX64" s="169"/>
      <c r="AY64" s="165"/>
      <c r="AZ64" s="165"/>
      <c r="BA64" s="166"/>
    </row>
    <row r="65" spans="1:53" s="26" customFormat="1" ht="21.75" customHeight="1" thickBot="1">
      <c r="A65" s="167" t="s">
        <v>175</v>
      </c>
      <c r="B65" s="168"/>
      <c r="C65" s="281"/>
      <c r="D65" s="195" t="s">
        <v>206</v>
      </c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7"/>
      <c r="AA65" s="290"/>
      <c r="AB65" s="126"/>
      <c r="AC65" s="122"/>
      <c r="AD65" s="127"/>
      <c r="AE65" s="78" t="s">
        <v>106</v>
      </c>
      <c r="AF65" s="109"/>
      <c r="AG65" s="122"/>
      <c r="AH65" s="242">
        <v>36</v>
      </c>
      <c r="AI65" s="189"/>
      <c r="AJ65" s="178">
        <f t="shared" si="1"/>
        <v>0</v>
      </c>
      <c r="AK65" s="179"/>
      <c r="AL65" s="180">
        <v>36</v>
      </c>
      <c r="AM65" s="189"/>
      <c r="AN65" s="121">
        <v>36</v>
      </c>
      <c r="AO65" s="122"/>
      <c r="AP65" s="167"/>
      <c r="AQ65" s="168"/>
      <c r="AR65" s="168"/>
      <c r="AS65" s="180"/>
      <c r="AT65" s="170"/>
      <c r="AU65" s="165"/>
      <c r="AV65" s="165">
        <v>36</v>
      </c>
      <c r="AW65" s="166"/>
      <c r="AX65" s="169"/>
      <c r="AY65" s="165"/>
      <c r="AZ65" s="165"/>
      <c r="BA65" s="166"/>
    </row>
    <row r="66" spans="1:53" s="25" customFormat="1" ht="10.5" customHeight="1">
      <c r="A66" s="160" t="s">
        <v>118</v>
      </c>
      <c r="B66" s="161"/>
      <c r="C66" s="282"/>
      <c r="D66" s="283" t="s">
        <v>149</v>
      </c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4"/>
      <c r="AA66" s="272" t="s">
        <v>130</v>
      </c>
      <c r="AB66" s="115">
        <v>0</v>
      </c>
      <c r="AC66" s="117">
        <v>0</v>
      </c>
      <c r="AD66" s="115">
        <v>0</v>
      </c>
      <c r="AE66" s="117">
        <v>0</v>
      </c>
      <c r="AF66" s="118">
        <v>0</v>
      </c>
      <c r="AG66" s="117" t="s">
        <v>129</v>
      </c>
      <c r="AH66" s="160">
        <f>SUM(AH67)</f>
        <v>282</v>
      </c>
      <c r="AI66" s="161"/>
      <c r="AJ66" s="160">
        <f>SUM(AJ67)</f>
        <v>94</v>
      </c>
      <c r="AK66" s="161"/>
      <c r="AL66" s="160">
        <f>SUM(AL67)</f>
        <v>188</v>
      </c>
      <c r="AM66" s="161"/>
      <c r="AN66" s="151">
        <v>130</v>
      </c>
      <c r="AO66" s="152"/>
      <c r="AP66" s="160">
        <f>SUM(AP67)</f>
        <v>0</v>
      </c>
      <c r="AQ66" s="161"/>
      <c r="AR66" s="160">
        <f>SUM(AR67)</f>
        <v>0</v>
      </c>
      <c r="AS66" s="161"/>
      <c r="AT66" s="160">
        <f>SUM(AT67)</f>
        <v>0</v>
      </c>
      <c r="AU66" s="161"/>
      <c r="AV66" s="160">
        <f>SUM(AV67)</f>
        <v>0</v>
      </c>
      <c r="AW66" s="161"/>
      <c r="AX66" s="160">
        <f>SUM(AX67)</f>
        <v>28</v>
      </c>
      <c r="AY66" s="161"/>
      <c r="AZ66" s="160">
        <f>SUM(AZ67)</f>
        <v>160</v>
      </c>
      <c r="BA66" s="161"/>
    </row>
    <row r="67" spans="1:53" s="25" customFormat="1" ht="10.5" customHeight="1">
      <c r="A67" s="275" t="s">
        <v>119</v>
      </c>
      <c r="B67" s="276"/>
      <c r="C67" s="277"/>
      <c r="D67" s="176" t="s">
        <v>150</v>
      </c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273"/>
      <c r="AB67" s="126"/>
      <c r="AC67" s="122"/>
      <c r="AD67" s="127"/>
      <c r="AE67" s="122"/>
      <c r="AF67" s="126"/>
      <c r="AG67" s="89" t="s">
        <v>108</v>
      </c>
      <c r="AH67" s="167">
        <v>282</v>
      </c>
      <c r="AI67" s="168"/>
      <c r="AJ67" s="178">
        <f t="shared" si="1"/>
        <v>94</v>
      </c>
      <c r="AK67" s="179"/>
      <c r="AL67" s="168">
        <v>188</v>
      </c>
      <c r="AM67" s="168"/>
      <c r="AN67" s="148">
        <v>130</v>
      </c>
      <c r="AO67" s="122"/>
      <c r="AP67" s="167"/>
      <c r="AQ67" s="168"/>
      <c r="AR67" s="168"/>
      <c r="AS67" s="180"/>
      <c r="AT67" s="170"/>
      <c r="AU67" s="165"/>
      <c r="AV67" s="165"/>
      <c r="AW67" s="166"/>
      <c r="AX67" s="169">
        <v>28</v>
      </c>
      <c r="AY67" s="165"/>
      <c r="AZ67" s="165">
        <v>160</v>
      </c>
      <c r="BA67" s="166"/>
    </row>
    <row r="68" spans="1:54" s="25" customFormat="1" ht="10.5" customHeight="1" thickBot="1">
      <c r="A68" s="167" t="s">
        <v>112</v>
      </c>
      <c r="B68" s="168"/>
      <c r="C68" s="281"/>
      <c r="D68" s="249" t="s">
        <v>207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74"/>
      <c r="AB68" s="131"/>
      <c r="AC68" s="130"/>
      <c r="AD68" s="129"/>
      <c r="AE68" s="130"/>
      <c r="AF68" s="131"/>
      <c r="AG68" s="78" t="s">
        <v>106</v>
      </c>
      <c r="AH68" s="242">
        <v>18</v>
      </c>
      <c r="AI68" s="189"/>
      <c r="AJ68" s="178">
        <f t="shared" si="1"/>
        <v>0</v>
      </c>
      <c r="AK68" s="179"/>
      <c r="AL68" s="180">
        <v>18</v>
      </c>
      <c r="AM68" s="189"/>
      <c r="AN68" s="121">
        <v>18</v>
      </c>
      <c r="AO68" s="122"/>
      <c r="AP68" s="167"/>
      <c r="AQ68" s="168"/>
      <c r="AR68" s="168"/>
      <c r="AS68" s="180"/>
      <c r="AT68" s="285"/>
      <c r="AU68" s="264"/>
      <c r="AV68" s="264"/>
      <c r="AW68" s="265"/>
      <c r="AX68" s="263"/>
      <c r="AY68" s="264"/>
      <c r="AZ68" s="264">
        <v>18</v>
      </c>
      <c r="BA68" s="265"/>
      <c r="BB68" s="83"/>
    </row>
    <row r="69" spans="1:53" s="25" customFormat="1" ht="10.5" customHeight="1">
      <c r="A69" s="160" t="s">
        <v>120</v>
      </c>
      <c r="B69" s="161"/>
      <c r="C69" s="282"/>
      <c r="D69" s="283" t="s">
        <v>151</v>
      </c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4"/>
      <c r="AA69" s="272" t="s">
        <v>130</v>
      </c>
      <c r="AB69" s="115">
        <v>0</v>
      </c>
      <c r="AC69" s="117">
        <v>0</v>
      </c>
      <c r="AD69" s="115">
        <v>0</v>
      </c>
      <c r="AE69" s="117">
        <v>0</v>
      </c>
      <c r="AF69" s="118">
        <v>0</v>
      </c>
      <c r="AG69" s="117" t="s">
        <v>128</v>
      </c>
      <c r="AH69" s="160">
        <f>SUM(AH70)</f>
        <v>140</v>
      </c>
      <c r="AI69" s="161"/>
      <c r="AJ69" s="160">
        <f>SUM(AJ70)</f>
        <v>46</v>
      </c>
      <c r="AK69" s="161"/>
      <c r="AL69" s="160">
        <f>SUM(AL70)</f>
        <v>94</v>
      </c>
      <c r="AM69" s="161"/>
      <c r="AN69" s="151">
        <v>60</v>
      </c>
      <c r="AO69" s="152"/>
      <c r="AP69" s="160">
        <f>SUM(AP70)</f>
        <v>0</v>
      </c>
      <c r="AQ69" s="161"/>
      <c r="AR69" s="160">
        <f>SUM(AR70)</f>
        <v>0</v>
      </c>
      <c r="AS69" s="161"/>
      <c r="AT69" s="160">
        <f>SUM(AT70)</f>
        <v>0</v>
      </c>
      <c r="AU69" s="161"/>
      <c r="AV69" s="160">
        <f>SUM(AV70)</f>
        <v>0</v>
      </c>
      <c r="AW69" s="161"/>
      <c r="AX69" s="160">
        <f>SUM(AX70)</f>
        <v>0</v>
      </c>
      <c r="AY69" s="161"/>
      <c r="AZ69" s="160">
        <f>SUM(AZ70)</f>
        <v>94</v>
      </c>
      <c r="BA69" s="161"/>
    </row>
    <row r="70" spans="1:53" s="25" customFormat="1" ht="10.5" customHeight="1">
      <c r="A70" s="275" t="s">
        <v>121</v>
      </c>
      <c r="B70" s="276"/>
      <c r="C70" s="277"/>
      <c r="D70" s="176" t="s">
        <v>152</v>
      </c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273"/>
      <c r="AB70" s="157"/>
      <c r="AC70" s="89"/>
      <c r="AD70" s="158"/>
      <c r="AE70" s="110"/>
      <c r="AF70" s="126"/>
      <c r="AG70" s="89" t="s">
        <v>106</v>
      </c>
      <c r="AH70" s="167">
        <v>140</v>
      </c>
      <c r="AI70" s="168"/>
      <c r="AJ70" s="178">
        <f t="shared" si="1"/>
        <v>46</v>
      </c>
      <c r="AK70" s="179"/>
      <c r="AL70" s="168">
        <v>94</v>
      </c>
      <c r="AM70" s="168"/>
      <c r="AN70" s="148">
        <v>60</v>
      </c>
      <c r="AO70" s="122"/>
      <c r="AP70" s="167"/>
      <c r="AQ70" s="168"/>
      <c r="AR70" s="168"/>
      <c r="AS70" s="180"/>
      <c r="AT70" s="170"/>
      <c r="AU70" s="165"/>
      <c r="AV70" s="165"/>
      <c r="AW70" s="166"/>
      <c r="AX70" s="169"/>
      <c r="AY70" s="165"/>
      <c r="AZ70" s="165">
        <v>94</v>
      </c>
      <c r="BA70" s="166"/>
    </row>
    <row r="71" spans="1:53" s="25" customFormat="1" ht="10.5" customHeight="1" thickBot="1">
      <c r="A71" s="278" t="s">
        <v>112</v>
      </c>
      <c r="B71" s="279"/>
      <c r="C71" s="280"/>
      <c r="D71" s="249" t="s">
        <v>208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74"/>
      <c r="AB71" s="132"/>
      <c r="AC71" s="133"/>
      <c r="AD71" s="134"/>
      <c r="AE71" s="135"/>
      <c r="AF71" s="136"/>
      <c r="AG71" s="133" t="s">
        <v>106</v>
      </c>
      <c r="AH71" s="237">
        <v>18</v>
      </c>
      <c r="AI71" s="238"/>
      <c r="AJ71" s="251">
        <f t="shared" si="1"/>
        <v>0</v>
      </c>
      <c r="AK71" s="252"/>
      <c r="AL71" s="238">
        <v>18</v>
      </c>
      <c r="AM71" s="238"/>
      <c r="AN71" s="137">
        <v>18</v>
      </c>
      <c r="AO71" s="138"/>
      <c r="AP71" s="237"/>
      <c r="AQ71" s="238"/>
      <c r="AR71" s="238"/>
      <c r="AS71" s="255"/>
      <c r="AT71" s="268"/>
      <c r="AU71" s="266"/>
      <c r="AV71" s="266"/>
      <c r="AW71" s="267"/>
      <c r="AX71" s="271"/>
      <c r="AY71" s="266"/>
      <c r="AZ71" s="266">
        <v>18</v>
      </c>
      <c r="BA71" s="267"/>
    </row>
    <row r="72" spans="1:54" s="27" customFormat="1" ht="33" customHeight="1" thickBot="1">
      <c r="A72" s="243"/>
      <c r="B72" s="244"/>
      <c r="C72" s="245"/>
      <c r="D72" s="246" t="s">
        <v>111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80"/>
      <c r="AB72" s="102" t="s">
        <v>201</v>
      </c>
      <c r="AC72" s="103" t="s">
        <v>215</v>
      </c>
      <c r="AD72" s="102" t="s">
        <v>202</v>
      </c>
      <c r="AE72" s="103" t="s">
        <v>194</v>
      </c>
      <c r="AF72" s="104" t="s">
        <v>216</v>
      </c>
      <c r="AG72" s="103" t="s">
        <v>217</v>
      </c>
      <c r="AH72" s="248">
        <f>AH69+AH66+AH62+AH57+AH53+AH44+AH38+AH32</f>
        <v>5292</v>
      </c>
      <c r="AI72" s="239"/>
      <c r="AJ72" s="239">
        <f>AJ52+AJ44+AJ38+AJ32</f>
        <v>1764</v>
      </c>
      <c r="AK72" s="239"/>
      <c r="AL72" s="239">
        <f>AL69+AL66+AL62+AL57+AL53+AL44+AL38+AL32</f>
        <v>3528</v>
      </c>
      <c r="AM72" s="239"/>
      <c r="AN72" s="96">
        <f>AN43+AN38+AN32</f>
        <v>2404</v>
      </c>
      <c r="AO72" s="99">
        <v>20</v>
      </c>
      <c r="AP72" s="432">
        <f>SUM(AP32+AP38+AP43)</f>
        <v>612</v>
      </c>
      <c r="AQ72" s="433"/>
      <c r="AR72" s="432">
        <f>SUM(AR32+AR38+AR43)</f>
        <v>702</v>
      </c>
      <c r="AS72" s="433"/>
      <c r="AT72" s="432">
        <f>SUM(AT32+AT38+AT43)</f>
        <v>612</v>
      </c>
      <c r="AU72" s="433"/>
      <c r="AV72" s="432">
        <f>SUM(AV32+AV38+AV43)</f>
        <v>792</v>
      </c>
      <c r="AW72" s="433"/>
      <c r="AX72" s="432">
        <f>SUM(AX32+AX38+AX43)</f>
        <v>540</v>
      </c>
      <c r="AY72" s="433"/>
      <c r="AZ72" s="432">
        <f>SUM(AZ32+AZ38+AZ43)</f>
        <v>270</v>
      </c>
      <c r="BA72" s="433"/>
      <c r="BB72" s="98"/>
    </row>
    <row r="73" spans="1:54" s="27" customFormat="1" ht="15" customHeight="1" thickBot="1">
      <c r="A73" s="256"/>
      <c r="B73" s="257"/>
      <c r="C73" s="258"/>
      <c r="D73" s="259" t="s">
        <v>31</v>
      </c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79"/>
      <c r="AB73" s="253" t="s">
        <v>219</v>
      </c>
      <c r="AC73" s="254"/>
      <c r="AD73" s="253" t="s">
        <v>203</v>
      </c>
      <c r="AE73" s="254"/>
      <c r="AF73" s="261" t="s">
        <v>218</v>
      </c>
      <c r="AG73" s="261"/>
      <c r="AH73" s="262">
        <v>5292</v>
      </c>
      <c r="AI73" s="241"/>
      <c r="AJ73" s="240"/>
      <c r="AK73" s="241"/>
      <c r="AL73" s="240">
        <v>3780</v>
      </c>
      <c r="AM73" s="241"/>
      <c r="AN73" s="240"/>
      <c r="AO73" s="431"/>
      <c r="AP73" s="434"/>
      <c r="AQ73" s="234"/>
      <c r="AR73" s="233"/>
      <c r="AS73" s="234"/>
      <c r="AT73" s="233"/>
      <c r="AU73" s="234"/>
      <c r="AV73" s="235"/>
      <c r="AW73" s="236"/>
      <c r="AX73" s="233"/>
      <c r="AY73" s="234"/>
      <c r="AZ73" s="233"/>
      <c r="BA73" s="430"/>
      <c r="BB73" s="100"/>
    </row>
    <row r="74" spans="1:54" s="27" customFormat="1" ht="11.25" customHeight="1">
      <c r="A74" s="223" t="s">
        <v>81</v>
      </c>
      <c r="B74" s="224"/>
      <c r="C74" s="225"/>
      <c r="D74" s="226" t="s">
        <v>83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7"/>
      <c r="AI74" s="228"/>
      <c r="AJ74" s="229"/>
      <c r="AK74" s="229"/>
      <c r="AL74" s="230">
        <v>4088</v>
      </c>
      <c r="AM74" s="230"/>
      <c r="AN74" s="475" t="s">
        <v>214</v>
      </c>
      <c r="AO74" s="476"/>
      <c r="AP74" s="231"/>
      <c r="AQ74" s="232"/>
      <c r="AR74" s="232"/>
      <c r="AS74" s="232"/>
      <c r="AT74" s="232"/>
      <c r="AU74" s="232"/>
      <c r="AV74" s="232"/>
      <c r="AW74" s="232"/>
      <c r="AX74" s="232"/>
      <c r="AY74" s="232"/>
      <c r="AZ74" s="435" t="s">
        <v>181</v>
      </c>
      <c r="BA74" s="436"/>
      <c r="BB74" s="101"/>
    </row>
    <row r="75" spans="1:55" s="22" customFormat="1" ht="12.75" customHeight="1" thickBot="1">
      <c r="A75" s="214" t="s">
        <v>62</v>
      </c>
      <c r="B75" s="215"/>
      <c r="C75" s="216"/>
      <c r="D75" s="217" t="s">
        <v>115</v>
      </c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483"/>
      <c r="AI75" s="220"/>
      <c r="AJ75" s="222"/>
      <c r="AK75" s="222"/>
      <c r="AL75" s="220"/>
      <c r="AM75" s="220"/>
      <c r="AN75" s="220"/>
      <c r="AO75" s="221"/>
      <c r="AP75" s="446"/>
      <c r="AQ75" s="213"/>
      <c r="AR75" s="213"/>
      <c r="AS75" s="213"/>
      <c r="AT75" s="213"/>
      <c r="AU75" s="213"/>
      <c r="AV75" s="213"/>
      <c r="AW75" s="213"/>
      <c r="AX75" s="213"/>
      <c r="AY75" s="213"/>
      <c r="AZ75" s="437" t="s">
        <v>182</v>
      </c>
      <c r="BA75" s="438"/>
      <c r="BB75" s="101"/>
      <c r="BC75" s="29"/>
    </row>
    <row r="76" spans="1:55" s="22" customFormat="1" ht="10.5" customHeight="1">
      <c r="A76" s="218" t="s">
        <v>93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477" t="s">
        <v>96</v>
      </c>
      <c r="AI76" s="478"/>
      <c r="AJ76" s="478"/>
      <c r="AK76" s="478"/>
      <c r="AL76" s="478"/>
      <c r="AM76" s="478"/>
      <c r="AN76" s="478"/>
      <c r="AO76" s="479"/>
      <c r="AP76" s="439">
        <v>612</v>
      </c>
      <c r="AQ76" s="440"/>
      <c r="AR76" s="440">
        <v>720</v>
      </c>
      <c r="AS76" s="299"/>
      <c r="AT76" s="441">
        <v>576</v>
      </c>
      <c r="AU76" s="442"/>
      <c r="AV76" s="442">
        <v>756</v>
      </c>
      <c r="AW76" s="443"/>
      <c r="AX76" s="444">
        <v>576</v>
      </c>
      <c r="AY76" s="442"/>
      <c r="AZ76" s="443">
        <v>288</v>
      </c>
      <c r="BA76" s="445"/>
      <c r="BB76" s="100"/>
      <c r="BC76" s="29"/>
    </row>
    <row r="77" spans="1:55" s="22" customFormat="1" ht="10.5" customHeight="1">
      <c r="A77" s="204" t="s">
        <v>115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480" t="s">
        <v>75</v>
      </c>
      <c r="AI77" s="481"/>
      <c r="AJ77" s="481"/>
      <c r="AK77" s="481"/>
      <c r="AL77" s="481"/>
      <c r="AM77" s="481"/>
      <c r="AN77" s="481"/>
      <c r="AO77" s="482"/>
      <c r="AP77" s="451">
        <v>0</v>
      </c>
      <c r="AQ77" s="440"/>
      <c r="AR77" s="451">
        <v>0</v>
      </c>
      <c r="AS77" s="452"/>
      <c r="AT77" s="444">
        <v>0</v>
      </c>
      <c r="AU77" s="442"/>
      <c r="AV77" s="442">
        <v>0</v>
      </c>
      <c r="AW77" s="453"/>
      <c r="AX77" s="454">
        <v>0</v>
      </c>
      <c r="AY77" s="455"/>
      <c r="AZ77" s="455">
        <v>36</v>
      </c>
      <c r="BA77" s="456"/>
      <c r="BB77" s="88"/>
      <c r="BC77" s="29"/>
    </row>
    <row r="78" spans="1:55" s="22" customFormat="1" ht="10.5" customHeight="1">
      <c r="A78" s="204" t="s">
        <v>82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480" t="s">
        <v>185</v>
      </c>
      <c r="AI78" s="481"/>
      <c r="AJ78" s="481"/>
      <c r="AK78" s="481"/>
      <c r="AL78" s="481"/>
      <c r="AM78" s="481"/>
      <c r="AN78" s="481"/>
      <c r="AO78" s="482"/>
      <c r="AP78" s="460">
        <v>0</v>
      </c>
      <c r="AQ78" s="461"/>
      <c r="AR78" s="209">
        <v>108</v>
      </c>
      <c r="AS78" s="210"/>
      <c r="AT78" s="211">
        <v>0</v>
      </c>
      <c r="AU78" s="212"/>
      <c r="AV78" s="447">
        <v>108</v>
      </c>
      <c r="AW78" s="448"/>
      <c r="AX78" s="449">
        <v>0</v>
      </c>
      <c r="AY78" s="447"/>
      <c r="AZ78" s="450">
        <v>0</v>
      </c>
      <c r="BA78" s="448"/>
      <c r="BB78" s="88"/>
      <c r="BC78" s="29"/>
    </row>
    <row r="79" spans="1:55" s="22" customFormat="1" ht="10.5" customHeight="1">
      <c r="A79" s="193" t="s">
        <v>97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480" t="s">
        <v>7</v>
      </c>
      <c r="AI79" s="481"/>
      <c r="AJ79" s="481"/>
      <c r="AK79" s="481"/>
      <c r="AL79" s="481"/>
      <c r="AM79" s="481"/>
      <c r="AN79" s="481"/>
      <c r="AO79" s="482"/>
      <c r="AP79" s="460">
        <v>0</v>
      </c>
      <c r="AQ79" s="461"/>
      <c r="AR79" s="461">
        <v>3</v>
      </c>
      <c r="AS79" s="462"/>
      <c r="AT79" s="463">
        <v>0</v>
      </c>
      <c r="AU79" s="461"/>
      <c r="AV79" s="447">
        <v>0</v>
      </c>
      <c r="AW79" s="448"/>
      <c r="AX79" s="449">
        <v>1</v>
      </c>
      <c r="AY79" s="447"/>
      <c r="AZ79" s="450">
        <v>1</v>
      </c>
      <c r="BA79" s="448"/>
      <c r="BB79" s="88"/>
      <c r="BC79" s="29"/>
    </row>
    <row r="80" spans="1:55" s="22" customFormat="1" ht="10.5" customHeight="1">
      <c r="A80" s="193" t="s">
        <v>98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480" t="s">
        <v>183</v>
      </c>
      <c r="AI80" s="481"/>
      <c r="AJ80" s="481"/>
      <c r="AK80" s="481"/>
      <c r="AL80" s="481"/>
      <c r="AM80" s="481"/>
      <c r="AN80" s="481"/>
      <c r="AO80" s="482"/>
      <c r="AP80" s="470">
        <v>0</v>
      </c>
      <c r="AQ80" s="460"/>
      <c r="AR80" s="462">
        <v>0</v>
      </c>
      <c r="AS80" s="471"/>
      <c r="AT80" s="470">
        <v>0</v>
      </c>
      <c r="AU80" s="460"/>
      <c r="AV80" s="457">
        <v>0</v>
      </c>
      <c r="AW80" s="458"/>
      <c r="AX80" s="459">
        <v>3</v>
      </c>
      <c r="AY80" s="450"/>
      <c r="AZ80" s="457">
        <v>2</v>
      </c>
      <c r="BA80" s="458"/>
      <c r="BB80" s="88"/>
      <c r="BC80" s="29"/>
    </row>
    <row r="81" spans="1:55" s="22" customFormat="1" ht="10.5" customHeight="1">
      <c r="A81" s="193" t="s">
        <v>99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480" t="s">
        <v>184</v>
      </c>
      <c r="AI81" s="481"/>
      <c r="AJ81" s="481"/>
      <c r="AK81" s="481"/>
      <c r="AL81" s="481"/>
      <c r="AM81" s="481"/>
      <c r="AN81" s="481"/>
      <c r="AO81" s="482"/>
      <c r="AP81" s="460">
        <v>1</v>
      </c>
      <c r="AQ81" s="461"/>
      <c r="AR81" s="461">
        <v>6</v>
      </c>
      <c r="AS81" s="462"/>
      <c r="AT81" s="449">
        <v>1</v>
      </c>
      <c r="AU81" s="447"/>
      <c r="AV81" s="447">
        <v>8</v>
      </c>
      <c r="AW81" s="448"/>
      <c r="AX81" s="449">
        <v>3</v>
      </c>
      <c r="AY81" s="447"/>
      <c r="AZ81" s="447">
        <v>4</v>
      </c>
      <c r="BA81" s="448"/>
      <c r="BB81" s="88"/>
      <c r="BC81" s="29"/>
    </row>
    <row r="82" spans="1:55" s="22" customFormat="1" ht="10.5" customHeight="1" thickBot="1">
      <c r="A82" s="193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472" t="s">
        <v>8</v>
      </c>
      <c r="AI82" s="473"/>
      <c r="AJ82" s="473"/>
      <c r="AK82" s="473"/>
      <c r="AL82" s="473"/>
      <c r="AM82" s="473"/>
      <c r="AN82" s="473"/>
      <c r="AO82" s="474"/>
      <c r="AP82" s="467">
        <v>3</v>
      </c>
      <c r="AQ82" s="468"/>
      <c r="AR82" s="468">
        <v>1</v>
      </c>
      <c r="AS82" s="469"/>
      <c r="AT82" s="466">
        <v>2</v>
      </c>
      <c r="AU82" s="464"/>
      <c r="AV82" s="464">
        <v>1</v>
      </c>
      <c r="AW82" s="465"/>
      <c r="AX82" s="466">
        <v>3</v>
      </c>
      <c r="AY82" s="464"/>
      <c r="AZ82" s="464">
        <v>0</v>
      </c>
      <c r="BA82" s="465"/>
      <c r="BB82" s="88"/>
      <c r="BC82" s="29"/>
    </row>
    <row r="83" spans="1:54" s="22" customFormat="1" ht="10.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6"/>
      <c r="AI83" s="86"/>
      <c r="AJ83" s="86"/>
      <c r="AK83" s="86"/>
      <c r="AL83" s="86"/>
      <c r="AM83" s="86"/>
      <c r="AN83" s="86"/>
      <c r="AO83" s="86"/>
      <c r="AP83" s="86"/>
      <c r="AQ83" s="87"/>
      <c r="AR83" s="87"/>
      <c r="AS83" s="87"/>
      <c r="AT83" s="87"/>
      <c r="AU83" s="88"/>
      <c r="AV83" s="88"/>
      <c r="AW83" s="88"/>
      <c r="AX83" s="88"/>
      <c r="AY83" s="88"/>
      <c r="AZ83" s="88"/>
      <c r="BA83" s="88"/>
      <c r="BB83" s="88"/>
    </row>
    <row r="84" spans="1:54" s="22" customFormat="1" ht="10.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6"/>
      <c r="AI84" s="86"/>
      <c r="AJ84" s="86"/>
      <c r="AK84" s="86"/>
      <c r="AL84" s="86"/>
      <c r="AM84" s="86"/>
      <c r="AN84" s="86"/>
      <c r="AO84" s="86"/>
      <c r="AP84" s="86"/>
      <c r="AQ84" s="87"/>
      <c r="AR84" s="87"/>
      <c r="AS84" s="87"/>
      <c r="AT84" s="87"/>
      <c r="AU84" s="88"/>
      <c r="AV84" s="88"/>
      <c r="AW84" s="88"/>
      <c r="AX84" s="88"/>
      <c r="AY84" s="88"/>
      <c r="AZ84" s="88"/>
      <c r="BA84" s="88"/>
      <c r="BB84" s="88"/>
    </row>
    <row r="85" spans="1:54" s="22" customFormat="1" ht="10.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6"/>
      <c r="AI85" s="86"/>
      <c r="AJ85" s="86"/>
      <c r="AK85" s="86"/>
      <c r="AL85" s="86"/>
      <c r="AM85" s="86"/>
      <c r="AN85" s="86"/>
      <c r="AO85" s="86"/>
      <c r="AP85" s="86"/>
      <c r="AQ85" s="87"/>
      <c r="AR85" s="87"/>
      <c r="AS85" s="87"/>
      <c r="AT85" s="87"/>
      <c r="AU85" s="88"/>
      <c r="AV85" s="88"/>
      <c r="AW85" s="88"/>
      <c r="AX85" s="88"/>
      <c r="AY85" s="88"/>
      <c r="AZ85" s="88"/>
      <c r="BA85" s="88"/>
      <c r="BB85" s="88"/>
    </row>
    <row r="86" spans="1:54" s="22" customFormat="1" ht="10.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6"/>
      <c r="AI86" s="86"/>
      <c r="AJ86" s="86"/>
      <c r="AK86" s="86"/>
      <c r="AL86" s="86"/>
      <c r="AM86" s="86"/>
      <c r="AN86" s="86"/>
      <c r="AO86" s="86"/>
      <c r="AP86" s="86"/>
      <c r="AQ86" s="87"/>
      <c r="AR86" s="87"/>
      <c r="AS86" s="87"/>
      <c r="AT86" s="87"/>
      <c r="AU86" s="88"/>
      <c r="AV86" s="88"/>
      <c r="AW86" s="88"/>
      <c r="AX86" s="88"/>
      <c r="AY86" s="88"/>
      <c r="AZ86" s="88"/>
      <c r="BA86" s="88"/>
      <c r="BB86" s="88"/>
    </row>
    <row r="87" spans="1:54" s="22" customFormat="1" ht="10.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6"/>
      <c r="AI87" s="86"/>
      <c r="AJ87" s="86"/>
      <c r="AK87" s="86"/>
      <c r="AL87" s="86"/>
      <c r="AM87" s="86"/>
      <c r="AN87" s="86"/>
      <c r="AO87" s="86"/>
      <c r="AP87" s="86"/>
      <c r="AQ87" s="87"/>
      <c r="AR87" s="87"/>
      <c r="AS87" s="87"/>
      <c r="AT87" s="87"/>
      <c r="AU87" s="88"/>
      <c r="AV87" s="88"/>
      <c r="AW87" s="88"/>
      <c r="AX87" s="88"/>
      <c r="AY87" s="88"/>
      <c r="AZ87" s="88"/>
      <c r="BA87" s="88"/>
      <c r="BB87" s="88"/>
    </row>
    <row r="88" spans="1:54" s="22" customFormat="1" ht="10.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6"/>
      <c r="AI88" s="86"/>
      <c r="AJ88" s="86"/>
      <c r="AK88" s="86"/>
      <c r="AL88" s="86"/>
      <c r="AM88" s="86"/>
      <c r="AN88" s="86"/>
      <c r="AO88" s="86"/>
      <c r="AP88" s="86"/>
      <c r="AQ88" s="87"/>
      <c r="AR88" s="87"/>
      <c r="AS88" s="87"/>
      <c r="AT88" s="87"/>
      <c r="AU88" s="88"/>
      <c r="AV88" s="88"/>
      <c r="AW88" s="88"/>
      <c r="AX88" s="88"/>
      <c r="AY88" s="88"/>
      <c r="AZ88" s="88"/>
      <c r="BA88" s="88"/>
      <c r="BB88" s="88"/>
    </row>
    <row r="89" spans="2:54" ht="12.75" customHeight="1">
      <c r="B89" s="1"/>
      <c r="C89" s="1"/>
      <c r="D89" s="1"/>
      <c r="E89" s="1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206" t="s">
        <v>95</v>
      </c>
      <c r="Y89" s="206"/>
      <c r="Z89" s="206"/>
      <c r="AA89" s="206"/>
      <c r="AB89" s="206"/>
      <c r="AC89" s="206"/>
      <c r="AD89" s="206"/>
      <c r="AE89" s="206"/>
      <c r="AF89" s="206"/>
      <c r="AG89" s="206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44"/>
      <c r="AZ89" s="44"/>
      <c r="BA89" s="44"/>
      <c r="BB89" s="44"/>
    </row>
    <row r="90" spans="2:57" ht="12.75" customHeight="1">
      <c r="B90" s="38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208" t="s">
        <v>23</v>
      </c>
      <c r="AD90" s="208"/>
      <c r="AE90" s="182" t="s">
        <v>32</v>
      </c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4"/>
      <c r="AZ90" s="44"/>
      <c r="BA90" s="44"/>
      <c r="BB90" s="44"/>
      <c r="BC90" s="44"/>
      <c r="BD90" s="44"/>
      <c r="BE90" s="44"/>
    </row>
    <row r="91" spans="2:57" ht="10.5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188"/>
      <c r="AD91" s="188"/>
      <c r="AE91" s="182" t="s">
        <v>33</v>
      </c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4"/>
      <c r="AZ91" s="44"/>
      <c r="BA91" s="44"/>
      <c r="BB91" s="44"/>
      <c r="BC91" s="44"/>
      <c r="BD91" s="44"/>
      <c r="BE91" s="44"/>
    </row>
    <row r="92" spans="2:56" ht="10.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181">
        <v>1</v>
      </c>
      <c r="AD92" s="181"/>
      <c r="AE92" s="185" t="s">
        <v>155</v>
      </c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7"/>
      <c r="AZ92" s="46"/>
      <c r="BA92" s="62"/>
      <c r="BB92" s="62"/>
      <c r="BC92" s="62"/>
      <c r="BD92" s="62"/>
    </row>
    <row r="93" spans="2:56" ht="10.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181">
        <v>2</v>
      </c>
      <c r="AD93" s="181"/>
      <c r="AE93" s="185" t="s">
        <v>34</v>
      </c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7"/>
      <c r="AZ93" s="46"/>
      <c r="BA93" s="62"/>
      <c r="BB93" s="62"/>
      <c r="BC93" s="62"/>
      <c r="BD93" s="62"/>
    </row>
    <row r="94" spans="2:56" ht="10.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181">
        <v>3</v>
      </c>
      <c r="AD94" s="181"/>
      <c r="AE94" s="185" t="s">
        <v>156</v>
      </c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7"/>
      <c r="AZ94" s="46"/>
      <c r="BA94" s="62"/>
      <c r="BB94" s="62"/>
      <c r="BC94" s="62"/>
      <c r="BD94" s="62"/>
    </row>
    <row r="95" spans="2:56" ht="10.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181">
        <v>4</v>
      </c>
      <c r="AD95" s="181"/>
      <c r="AE95" s="185" t="s">
        <v>157</v>
      </c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7"/>
      <c r="AZ95" s="46"/>
      <c r="BA95" s="62"/>
      <c r="BB95" s="62"/>
      <c r="BC95" s="62"/>
      <c r="BD95" s="62"/>
    </row>
    <row r="96" spans="2:56" ht="10.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181">
        <v>5</v>
      </c>
      <c r="AD96" s="181"/>
      <c r="AE96" s="185" t="s">
        <v>158</v>
      </c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7"/>
      <c r="AZ96" s="46"/>
      <c r="BA96" s="62"/>
      <c r="BB96" s="62"/>
      <c r="BC96" s="62"/>
      <c r="BD96" s="62"/>
    </row>
    <row r="97" spans="2:56" ht="10.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181">
        <v>6</v>
      </c>
      <c r="AD97" s="181"/>
      <c r="AE97" s="185" t="s">
        <v>159</v>
      </c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7"/>
      <c r="AZ97" s="46"/>
      <c r="BA97" s="62"/>
      <c r="BB97" s="62"/>
      <c r="BC97" s="62"/>
      <c r="BD97" s="62"/>
    </row>
    <row r="98" spans="2:56" ht="9.7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181">
        <v>7</v>
      </c>
      <c r="AD98" s="181"/>
      <c r="AE98" s="185" t="s">
        <v>160</v>
      </c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7"/>
      <c r="AZ98" s="46"/>
      <c r="BA98" s="62"/>
      <c r="BB98" s="62"/>
      <c r="BC98" s="62"/>
      <c r="BD98" s="62"/>
    </row>
    <row r="99" spans="2:56" ht="10.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181">
        <v>8</v>
      </c>
      <c r="AD99" s="181"/>
      <c r="AE99" s="185" t="s">
        <v>161</v>
      </c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7"/>
      <c r="AZ99" s="46"/>
      <c r="BA99" s="62"/>
      <c r="BB99" s="62"/>
      <c r="BC99" s="62"/>
      <c r="BD99" s="62"/>
    </row>
    <row r="100" spans="2:56" ht="10.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181">
        <v>9</v>
      </c>
      <c r="AD100" s="181"/>
      <c r="AE100" s="185" t="s">
        <v>163</v>
      </c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7"/>
      <c r="AZ100" s="46"/>
      <c r="BA100" s="62"/>
      <c r="BB100" s="62"/>
      <c r="BC100" s="62"/>
      <c r="BD100" s="62"/>
    </row>
    <row r="101" spans="2:56" ht="10.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181">
        <v>10</v>
      </c>
      <c r="AD101" s="181"/>
      <c r="AE101" s="185" t="s">
        <v>164</v>
      </c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7"/>
      <c r="AZ101" s="46"/>
      <c r="BA101" s="62"/>
      <c r="BB101" s="62"/>
      <c r="BC101" s="62"/>
      <c r="BD101" s="62"/>
    </row>
    <row r="102" spans="2:56" ht="10.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181">
        <v>11</v>
      </c>
      <c r="AD102" s="181"/>
      <c r="AE102" s="185" t="s">
        <v>63</v>
      </c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7"/>
      <c r="AZ102" s="46"/>
      <c r="BA102" s="62"/>
      <c r="BB102" s="62"/>
      <c r="BC102" s="62"/>
      <c r="BD102" s="62"/>
    </row>
    <row r="103" spans="2:56" ht="12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181"/>
      <c r="AD103" s="181"/>
      <c r="AE103" s="182" t="s">
        <v>35</v>
      </c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4"/>
      <c r="AZ103" s="69"/>
      <c r="BA103" s="63"/>
      <c r="BB103" s="63"/>
      <c r="BC103" s="63"/>
      <c r="BD103" s="63"/>
    </row>
    <row r="104" spans="2:56" ht="9.75" customHeight="1"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1"/>
      <c r="Y104" s="41"/>
      <c r="Z104" s="41"/>
      <c r="AA104" s="41"/>
      <c r="AB104" s="41"/>
      <c r="AC104" s="181">
        <v>12</v>
      </c>
      <c r="AD104" s="181"/>
      <c r="AE104" s="185" t="s">
        <v>165</v>
      </c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7"/>
      <c r="AZ104" s="46"/>
      <c r="BA104" s="62"/>
      <c r="BB104" s="62"/>
      <c r="BC104" s="62"/>
      <c r="BD104" s="62"/>
    </row>
    <row r="105" spans="2:56" ht="9.75" customHeight="1"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1"/>
      <c r="Y105" s="41"/>
      <c r="Z105" s="41"/>
      <c r="AA105" s="41"/>
      <c r="AB105" s="41"/>
      <c r="AC105" s="181">
        <v>13</v>
      </c>
      <c r="AD105" s="181"/>
      <c r="AE105" s="185" t="s">
        <v>166</v>
      </c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7"/>
      <c r="AZ105" s="46"/>
      <c r="BA105" s="62"/>
      <c r="BB105" s="62"/>
      <c r="BC105" s="62"/>
      <c r="BD105" s="62"/>
    </row>
    <row r="106" spans="2:56" ht="9.75" customHeight="1"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1"/>
      <c r="Y106" s="41"/>
      <c r="Z106" s="41"/>
      <c r="AA106" s="41"/>
      <c r="AB106" s="41"/>
      <c r="AC106" s="181">
        <v>14</v>
      </c>
      <c r="AD106" s="181"/>
      <c r="AE106" s="185" t="s">
        <v>167</v>
      </c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7"/>
      <c r="AZ106" s="46"/>
      <c r="BA106" s="62"/>
      <c r="BB106" s="62"/>
      <c r="BC106" s="62"/>
      <c r="BD106" s="62"/>
    </row>
    <row r="107" spans="2:56" ht="9.75" customHeight="1"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1"/>
      <c r="Y107" s="41"/>
      <c r="Z107" s="41"/>
      <c r="AA107" s="41"/>
      <c r="AB107" s="41"/>
      <c r="AC107" s="181">
        <v>15</v>
      </c>
      <c r="AD107" s="181"/>
      <c r="AE107" s="185" t="s">
        <v>168</v>
      </c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7"/>
      <c r="AZ107" s="46"/>
      <c r="BA107" s="62"/>
      <c r="BB107" s="62"/>
      <c r="BC107" s="62"/>
      <c r="BD107" s="62"/>
    </row>
    <row r="108" spans="2:56" ht="9.75" customHeight="1"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1"/>
      <c r="Y108" s="41"/>
      <c r="Z108" s="41"/>
      <c r="AA108" s="41"/>
      <c r="AB108" s="41"/>
      <c r="AC108" s="181">
        <v>16</v>
      </c>
      <c r="AD108" s="181"/>
      <c r="AE108" s="185" t="s">
        <v>169</v>
      </c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7"/>
      <c r="AZ108" s="46"/>
      <c r="BA108" s="62"/>
      <c r="BB108" s="62"/>
      <c r="BC108" s="62"/>
      <c r="BD108" s="62"/>
    </row>
    <row r="109" spans="2:56" ht="9.75" customHeight="1"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1"/>
      <c r="Y109" s="41"/>
      <c r="Z109" s="41"/>
      <c r="AA109" s="41"/>
      <c r="AB109" s="41"/>
      <c r="AC109" s="181">
        <v>17</v>
      </c>
      <c r="AD109" s="181"/>
      <c r="AE109" s="185" t="s">
        <v>170</v>
      </c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7"/>
      <c r="AZ109" s="46"/>
      <c r="BA109" s="62"/>
      <c r="BB109" s="62"/>
      <c r="BC109" s="62"/>
      <c r="BD109" s="62"/>
    </row>
    <row r="110" spans="2:56" ht="10.5" customHeight="1">
      <c r="B110" s="21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9"/>
      <c r="Z110" s="28"/>
      <c r="AA110" s="28"/>
      <c r="AB110" s="28"/>
      <c r="AC110" s="181"/>
      <c r="AD110" s="181"/>
      <c r="AE110" s="182" t="s">
        <v>36</v>
      </c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4"/>
      <c r="AZ110" s="46"/>
      <c r="BA110" s="62"/>
      <c r="BB110" s="62"/>
      <c r="BC110" s="62"/>
      <c r="BD110" s="62"/>
    </row>
    <row r="111" spans="2:56" ht="9.75" customHeight="1">
      <c r="B111" s="9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45"/>
      <c r="Z111" s="9"/>
      <c r="AA111" s="9"/>
      <c r="AB111" s="9"/>
      <c r="AC111" s="181">
        <v>18</v>
      </c>
      <c r="AD111" s="181"/>
      <c r="AE111" s="185" t="s">
        <v>171</v>
      </c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7"/>
      <c r="AZ111" s="46"/>
      <c r="BA111" s="62"/>
      <c r="BB111" s="62"/>
      <c r="BC111" s="62"/>
      <c r="BD111" s="62"/>
    </row>
    <row r="112" spans="2:56" ht="9.75" customHeight="1">
      <c r="B112" s="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5"/>
      <c r="Z112" s="9"/>
      <c r="AA112" s="9"/>
      <c r="AB112" s="9"/>
      <c r="AC112" s="181">
        <v>19</v>
      </c>
      <c r="AD112" s="181"/>
      <c r="AE112" s="185" t="s">
        <v>80</v>
      </c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7"/>
      <c r="AZ112" s="46"/>
      <c r="BA112" s="62"/>
      <c r="BB112" s="62"/>
      <c r="BC112" s="62"/>
      <c r="BD112" s="62"/>
    </row>
    <row r="113" spans="2:56" ht="9.75" customHeight="1">
      <c r="B113" s="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5"/>
      <c r="Z113" s="9"/>
      <c r="AA113" s="9"/>
      <c r="AB113" s="9"/>
      <c r="AC113" s="181">
        <v>20</v>
      </c>
      <c r="AD113" s="181"/>
      <c r="AE113" s="185" t="s">
        <v>172</v>
      </c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7"/>
      <c r="AZ113" s="46"/>
      <c r="BA113" s="62"/>
      <c r="BB113" s="62"/>
      <c r="BC113" s="62"/>
      <c r="BD113" s="62"/>
    </row>
    <row r="114" spans="2:56" ht="9.75" customHeight="1">
      <c r="B114" s="9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45"/>
      <c r="Z114" s="45"/>
      <c r="AA114" s="45"/>
      <c r="AB114" s="45"/>
      <c r="AC114" s="181"/>
      <c r="AD114" s="181"/>
      <c r="AE114" s="182" t="s">
        <v>60</v>
      </c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4"/>
      <c r="AZ114" s="46"/>
      <c r="BA114" s="62"/>
      <c r="BB114" s="62"/>
      <c r="BC114" s="62"/>
      <c r="BD114" s="62"/>
    </row>
    <row r="115" spans="2:56" ht="10.5" customHeight="1">
      <c r="B115" s="9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45"/>
      <c r="Z115" s="45"/>
      <c r="AA115" s="45"/>
      <c r="AB115" s="45"/>
      <c r="AC115" s="181">
        <v>21</v>
      </c>
      <c r="AD115" s="181"/>
      <c r="AE115" s="185" t="s">
        <v>110</v>
      </c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7"/>
      <c r="AZ115" s="46"/>
      <c r="BA115" s="62"/>
      <c r="BB115" s="62"/>
      <c r="BC115" s="62"/>
      <c r="BD115" s="62"/>
    </row>
    <row r="116" spans="2:56" ht="10.5" customHeight="1">
      <c r="B116" s="9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45"/>
      <c r="Z116" s="45"/>
      <c r="AA116" s="45"/>
      <c r="AB116" s="45"/>
      <c r="AC116" s="181">
        <v>22</v>
      </c>
      <c r="AD116" s="181"/>
      <c r="AE116" s="185" t="s">
        <v>61</v>
      </c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7"/>
      <c r="AZ116" s="69"/>
      <c r="BA116" s="63"/>
      <c r="BB116" s="63"/>
      <c r="BC116" s="63"/>
      <c r="BD116" s="63"/>
    </row>
    <row r="117" spans="2:56" ht="1.5" customHeight="1" hidden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8"/>
      <c r="Y117" s="8"/>
      <c r="Z117" s="8"/>
      <c r="AA117" s="8"/>
      <c r="AB117" s="8"/>
      <c r="AC117" s="8"/>
      <c r="AD117" s="8"/>
      <c r="AE117" s="8"/>
      <c r="AF117" s="8"/>
      <c r="AG117" s="198"/>
      <c r="AH117" s="198"/>
      <c r="AI117" s="66" t="s">
        <v>79</v>
      </c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8"/>
      <c r="BA117" s="65"/>
      <c r="BB117" s="64"/>
      <c r="BC117" s="64"/>
      <c r="BD117" s="64"/>
    </row>
    <row r="118" spans="2:56" ht="0.75" customHeight="1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8"/>
      <c r="Y118" s="8"/>
      <c r="Z118" s="8"/>
      <c r="AA118" s="8"/>
      <c r="AB118" s="8"/>
      <c r="AC118" s="8"/>
      <c r="AD118" s="8"/>
      <c r="AE118" s="8"/>
      <c r="AF118" s="8"/>
      <c r="AG118" s="200"/>
      <c r="AH118" s="200"/>
      <c r="AI118" s="201" t="s">
        <v>61</v>
      </c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70"/>
      <c r="BA118" s="71"/>
      <c r="BB118" s="62"/>
      <c r="BC118" s="62"/>
      <c r="BD118" s="62"/>
    </row>
    <row r="119" spans="2:56" ht="12.75" customHeight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8"/>
      <c r="Y119" s="8"/>
      <c r="Z119" s="8"/>
      <c r="AA119" s="8"/>
      <c r="AB119" s="8"/>
      <c r="AC119" s="8"/>
      <c r="AD119" s="8"/>
      <c r="AE119" s="8"/>
      <c r="AF119" s="8"/>
      <c r="AG119" s="191"/>
      <c r="AH119" s="191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74"/>
      <c r="BA119" s="62"/>
      <c r="BB119" s="62"/>
      <c r="BC119" s="62"/>
      <c r="BD119" s="62"/>
    </row>
    <row r="120" spans="2:52" ht="12.75" hidden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72"/>
      <c r="AH120" s="72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</row>
    <row r="121" spans="2:52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06"/>
      <c r="U121" s="106"/>
      <c r="V121" s="106"/>
      <c r="W121" s="190" t="s">
        <v>94</v>
      </c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</row>
    <row r="122" spans="2:52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7"/>
      <c r="AH122" s="107"/>
      <c r="AI122" s="108"/>
      <c r="AJ122" s="108"/>
      <c r="AK122" s="108"/>
      <c r="AL122" s="108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</row>
    <row r="123" spans="2:50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2:54" ht="12.75">
      <c r="B124" s="14" t="s">
        <v>24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</row>
    <row r="125" spans="2:54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</row>
    <row r="126" spans="2:54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</row>
    <row r="127" spans="2:54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</row>
    <row r="128" spans="2:54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</row>
    <row r="129" spans="2:54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</row>
    <row r="130" spans="2:54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</row>
    <row r="131" spans="2:54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</row>
    <row r="132" spans="2:54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</row>
    <row r="133" spans="2:54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</row>
    <row r="134" spans="2:54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</row>
    <row r="135" spans="2:54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</row>
    <row r="136" spans="2:54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</row>
    <row r="137" spans="2:54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</row>
    <row r="138" spans="2:54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</row>
    <row r="139" spans="2:54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</row>
    <row r="140" spans="2:54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</row>
    <row r="141" spans="2:54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</row>
    <row r="142" spans="2:54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</row>
    <row r="143" spans="2:54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</row>
    <row r="144" spans="2:54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</row>
    <row r="145" spans="2:50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2:50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2:50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2:50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2:50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2:50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2:50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2:50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2:50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2:50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2:50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2:50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2:50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2:50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2:50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2:50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2:50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2:50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2:50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2:50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2:50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2:50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2:50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2:50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2:50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2:50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2:50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2:50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2:50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2:50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2:50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2:50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2:50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2:50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2:50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2:50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2:50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2:50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2:50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2:50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2:50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2:50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2:50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2:50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2:50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2:50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2:50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2:50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2:50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2:50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2:50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2:50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2:50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2:50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2:50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2:50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2:50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2:50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2:50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2:50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2:50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2:50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2:50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2:50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2:50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2:50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2:50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2:50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2:50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2:50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</sheetData>
  <sheetProtection/>
  <mergeCells count="720">
    <mergeCell ref="AP78:AQ78"/>
    <mergeCell ref="AH82:AO82"/>
    <mergeCell ref="AN74:AO74"/>
    <mergeCell ref="AH76:AO76"/>
    <mergeCell ref="AH77:AO77"/>
    <mergeCell ref="AH78:AO78"/>
    <mergeCell ref="AH79:AO79"/>
    <mergeCell ref="AH80:AO80"/>
    <mergeCell ref="AH81:AO81"/>
    <mergeCell ref="AH75:AI75"/>
    <mergeCell ref="AP82:AQ82"/>
    <mergeCell ref="AR82:AS82"/>
    <mergeCell ref="AT82:AU82"/>
    <mergeCell ref="AP80:AQ80"/>
    <mergeCell ref="AR80:AS80"/>
    <mergeCell ref="AT80:AU80"/>
    <mergeCell ref="AZ79:BA79"/>
    <mergeCell ref="AV82:AW82"/>
    <mergeCell ref="AX82:AY82"/>
    <mergeCell ref="AZ82:BA82"/>
    <mergeCell ref="AP81:AQ81"/>
    <mergeCell ref="AR81:AS81"/>
    <mergeCell ref="AT81:AU81"/>
    <mergeCell ref="AV81:AW81"/>
    <mergeCell ref="AX81:AY81"/>
    <mergeCell ref="AZ81:BA81"/>
    <mergeCell ref="AX77:AY77"/>
    <mergeCell ref="AZ77:BA77"/>
    <mergeCell ref="AV80:AW80"/>
    <mergeCell ref="AX80:AY80"/>
    <mergeCell ref="AZ80:BA80"/>
    <mergeCell ref="AP79:AQ79"/>
    <mergeCell ref="AR79:AS79"/>
    <mergeCell ref="AT79:AU79"/>
    <mergeCell ref="AV79:AW79"/>
    <mergeCell ref="AX79:AY79"/>
    <mergeCell ref="AZ76:BA76"/>
    <mergeCell ref="AP75:AQ75"/>
    <mergeCell ref="AR75:AS75"/>
    <mergeCell ref="AV78:AW78"/>
    <mergeCell ref="AX78:AY78"/>
    <mergeCell ref="AZ78:BA78"/>
    <mergeCell ref="AP77:AQ77"/>
    <mergeCell ref="AR77:AS77"/>
    <mergeCell ref="AT77:AU77"/>
    <mergeCell ref="AV77:AW77"/>
    <mergeCell ref="AV74:AW74"/>
    <mergeCell ref="AX74:AY74"/>
    <mergeCell ref="AZ74:BA74"/>
    <mergeCell ref="AX75:AY75"/>
    <mergeCell ref="AZ75:BA75"/>
    <mergeCell ref="AP76:AQ76"/>
    <mergeCell ref="AR76:AS76"/>
    <mergeCell ref="AT76:AU76"/>
    <mergeCell ref="AV76:AW76"/>
    <mergeCell ref="AX76:AY76"/>
    <mergeCell ref="AX73:AY73"/>
    <mergeCell ref="AZ73:BA73"/>
    <mergeCell ref="AN73:AO73"/>
    <mergeCell ref="AZ72:BA72"/>
    <mergeCell ref="AT72:AU72"/>
    <mergeCell ref="AV72:AW72"/>
    <mergeCell ref="AX72:AY72"/>
    <mergeCell ref="AP72:AQ72"/>
    <mergeCell ref="AR72:AS72"/>
    <mergeCell ref="AP73:AQ73"/>
    <mergeCell ref="AR40:AS40"/>
    <mergeCell ref="AT40:AU40"/>
    <mergeCell ref="A43:C43"/>
    <mergeCell ref="AV40:AW40"/>
    <mergeCell ref="AX41:AY41"/>
    <mergeCell ref="AZ41:BA41"/>
    <mergeCell ref="A40:C40"/>
    <mergeCell ref="D40:Z40"/>
    <mergeCell ref="AH40:AI40"/>
    <mergeCell ref="AJ40:AK40"/>
    <mergeCell ref="AL40:AM40"/>
    <mergeCell ref="AP40:AQ40"/>
    <mergeCell ref="F1:K1"/>
    <mergeCell ref="AB1:AG1"/>
    <mergeCell ref="C2:U2"/>
    <mergeCell ref="W2:AN2"/>
    <mergeCell ref="X5:AG5"/>
    <mergeCell ref="P4:W4"/>
    <mergeCell ref="Y4:AM4"/>
    <mergeCell ref="AN4:BB4"/>
    <mergeCell ref="A41:C41"/>
    <mergeCell ref="D41:Z41"/>
    <mergeCell ref="AH41:AI41"/>
    <mergeCell ref="AJ41:AK41"/>
    <mergeCell ref="AL41:AM41"/>
    <mergeCell ref="AO2:BB2"/>
    <mergeCell ref="G3:H3"/>
    <mergeCell ref="J3:N3"/>
    <mergeCell ref="O3:R3"/>
    <mergeCell ref="U3:AO3"/>
    <mergeCell ref="AH5:AM5"/>
    <mergeCell ref="P6:W6"/>
    <mergeCell ref="Y6:AM6"/>
    <mergeCell ref="C7:S7"/>
    <mergeCell ref="X7:AM7"/>
    <mergeCell ref="P8:W8"/>
    <mergeCell ref="Z8:AM8"/>
    <mergeCell ref="AQ8:BB8"/>
    <mergeCell ref="AU9:BB9"/>
    <mergeCell ref="AA11:AH11"/>
    <mergeCell ref="AI11:AM11"/>
    <mergeCell ref="AI12:AM12"/>
    <mergeCell ref="B14:BB14"/>
    <mergeCell ref="AN16:AR17"/>
    <mergeCell ref="AS16:AV17"/>
    <mergeCell ref="AW16:AZ17"/>
    <mergeCell ref="R16:V17"/>
    <mergeCell ref="W16:AF16"/>
    <mergeCell ref="AC17:AF17"/>
    <mergeCell ref="W17:AB17"/>
    <mergeCell ref="F18:Q18"/>
    <mergeCell ref="R18:V18"/>
    <mergeCell ref="W18:AB18"/>
    <mergeCell ref="AC18:AF18"/>
    <mergeCell ref="AG18:AM18"/>
    <mergeCell ref="B16:E17"/>
    <mergeCell ref="F16:Q17"/>
    <mergeCell ref="AG16:AM17"/>
    <mergeCell ref="AN18:AR18"/>
    <mergeCell ref="AS18:AV18"/>
    <mergeCell ref="AW18:AZ18"/>
    <mergeCell ref="B19:E19"/>
    <mergeCell ref="F19:Q19"/>
    <mergeCell ref="R19:V19"/>
    <mergeCell ref="W19:AB19"/>
    <mergeCell ref="AC19:AF19"/>
    <mergeCell ref="AG19:AM19"/>
    <mergeCell ref="B18:E18"/>
    <mergeCell ref="B20:E20"/>
    <mergeCell ref="F20:Q20"/>
    <mergeCell ref="R20:V20"/>
    <mergeCell ref="W20:AB20"/>
    <mergeCell ref="AC20:AF20"/>
    <mergeCell ref="AG20:AM20"/>
    <mergeCell ref="AC21:AF21"/>
    <mergeCell ref="AG21:AM21"/>
    <mergeCell ref="AN21:AR21"/>
    <mergeCell ref="AS21:AV21"/>
    <mergeCell ref="AW21:AZ21"/>
    <mergeCell ref="AS19:AV19"/>
    <mergeCell ref="AW19:AZ19"/>
    <mergeCell ref="AN20:AR20"/>
    <mergeCell ref="AS20:AV20"/>
    <mergeCell ref="AN19:AR19"/>
    <mergeCell ref="A27:C30"/>
    <mergeCell ref="D27:Z30"/>
    <mergeCell ref="AA27:AG29"/>
    <mergeCell ref="AH28:AI30"/>
    <mergeCell ref="AJ28:AK30"/>
    <mergeCell ref="AW20:AZ20"/>
    <mergeCell ref="B21:E21"/>
    <mergeCell ref="F21:Q21"/>
    <mergeCell ref="R21:V21"/>
    <mergeCell ref="W21:AB21"/>
    <mergeCell ref="AR30:AS30"/>
    <mergeCell ref="AT30:AU30"/>
    <mergeCell ref="I25:BB25"/>
    <mergeCell ref="AP27:BA28"/>
    <mergeCell ref="AP29:AS29"/>
    <mergeCell ref="AT29:AW29"/>
    <mergeCell ref="AX29:BA29"/>
    <mergeCell ref="AH27:AO27"/>
    <mergeCell ref="AL28:AO28"/>
    <mergeCell ref="AV30:AW30"/>
    <mergeCell ref="AX30:AY30"/>
    <mergeCell ref="AZ30:BA30"/>
    <mergeCell ref="AZ31:BA31"/>
    <mergeCell ref="A31:C31"/>
    <mergeCell ref="D31:Z31"/>
    <mergeCell ref="AH31:AI31"/>
    <mergeCell ref="AJ31:AK31"/>
    <mergeCell ref="AL31:AM31"/>
    <mergeCell ref="AP30:AQ30"/>
    <mergeCell ref="AR31:AS31"/>
    <mergeCell ref="AZ32:BA32"/>
    <mergeCell ref="A32:C32"/>
    <mergeCell ref="D32:Z32"/>
    <mergeCell ref="AH32:AI32"/>
    <mergeCell ref="AJ32:AK32"/>
    <mergeCell ref="AL32:AM32"/>
    <mergeCell ref="AT32:AU32"/>
    <mergeCell ref="AP32:AQ32"/>
    <mergeCell ref="AR32:AS32"/>
    <mergeCell ref="AV32:AW32"/>
    <mergeCell ref="AT31:AU31"/>
    <mergeCell ref="AV31:AW31"/>
    <mergeCell ref="AX32:AY32"/>
    <mergeCell ref="AX31:AY31"/>
    <mergeCell ref="A33:C33"/>
    <mergeCell ref="D33:Z33"/>
    <mergeCell ref="AH33:AI33"/>
    <mergeCell ref="AJ33:AK33"/>
    <mergeCell ref="AL33:AM33"/>
    <mergeCell ref="AP31:AQ31"/>
    <mergeCell ref="A35:C35"/>
    <mergeCell ref="D35:Z35"/>
    <mergeCell ref="AH35:AI35"/>
    <mergeCell ref="AJ35:AK35"/>
    <mergeCell ref="AL35:AM35"/>
    <mergeCell ref="AT34:AU34"/>
    <mergeCell ref="AR34:AS34"/>
    <mergeCell ref="AJ34:AK34"/>
    <mergeCell ref="AL34:AM34"/>
    <mergeCell ref="AH34:AI34"/>
    <mergeCell ref="AP33:AQ33"/>
    <mergeCell ref="AR33:AS33"/>
    <mergeCell ref="AT33:AU33"/>
    <mergeCell ref="AZ33:BA33"/>
    <mergeCell ref="AZ34:BA34"/>
    <mergeCell ref="AV34:AW34"/>
    <mergeCell ref="AX34:AY34"/>
    <mergeCell ref="AV33:AW33"/>
    <mergeCell ref="AX33:AY33"/>
    <mergeCell ref="AP36:AQ36"/>
    <mergeCell ref="AP35:AQ35"/>
    <mergeCell ref="AP34:AQ34"/>
    <mergeCell ref="A36:C36"/>
    <mergeCell ref="D36:Z36"/>
    <mergeCell ref="AH36:AI36"/>
    <mergeCell ref="AJ36:AK36"/>
    <mergeCell ref="AL36:AM36"/>
    <mergeCell ref="A34:C34"/>
    <mergeCell ref="D34:Z34"/>
    <mergeCell ref="AR35:AS35"/>
    <mergeCell ref="AT35:AU35"/>
    <mergeCell ref="AV35:AW35"/>
    <mergeCell ref="AX35:AY35"/>
    <mergeCell ref="AZ35:BA35"/>
    <mergeCell ref="AV36:AW36"/>
    <mergeCell ref="AX36:AY36"/>
    <mergeCell ref="AZ36:BA36"/>
    <mergeCell ref="AR36:AS36"/>
    <mergeCell ref="AT36:AU36"/>
    <mergeCell ref="AV37:AW37"/>
    <mergeCell ref="A37:C37"/>
    <mergeCell ref="D37:Z37"/>
    <mergeCell ref="AH37:AI37"/>
    <mergeCell ref="AJ37:AK37"/>
    <mergeCell ref="AL37:AM37"/>
    <mergeCell ref="AR37:AS37"/>
    <mergeCell ref="AZ37:BA37"/>
    <mergeCell ref="AP37:AQ37"/>
    <mergeCell ref="AX37:AY37"/>
    <mergeCell ref="AP38:AQ38"/>
    <mergeCell ref="AR38:AS38"/>
    <mergeCell ref="AT38:AU38"/>
    <mergeCell ref="AV38:AW38"/>
    <mergeCell ref="AZ38:BA38"/>
    <mergeCell ref="AX38:AY38"/>
    <mergeCell ref="AT37:AU37"/>
    <mergeCell ref="A39:C39"/>
    <mergeCell ref="D39:Z39"/>
    <mergeCell ref="AH39:AI39"/>
    <mergeCell ref="AJ39:AK39"/>
    <mergeCell ref="AL39:AM39"/>
    <mergeCell ref="AP39:AQ39"/>
    <mergeCell ref="A38:C38"/>
    <mergeCell ref="D38:Z38"/>
    <mergeCell ref="AR39:AS39"/>
    <mergeCell ref="AX39:AY39"/>
    <mergeCell ref="AZ39:BA39"/>
    <mergeCell ref="AP41:AQ41"/>
    <mergeCell ref="AR41:AS41"/>
    <mergeCell ref="AT41:AU41"/>
    <mergeCell ref="AV41:AW41"/>
    <mergeCell ref="AZ40:BA40"/>
    <mergeCell ref="D43:Z43"/>
    <mergeCell ref="AH43:AI43"/>
    <mergeCell ref="AJ43:AK43"/>
    <mergeCell ref="AL43:AM43"/>
    <mergeCell ref="AR43:AS43"/>
    <mergeCell ref="A44:C44"/>
    <mergeCell ref="D44:Z44"/>
    <mergeCell ref="AH44:AI44"/>
    <mergeCell ref="AJ44:AK44"/>
    <mergeCell ref="AL44:AM44"/>
    <mergeCell ref="AZ43:BA43"/>
    <mergeCell ref="AR44:AS44"/>
    <mergeCell ref="AT44:AU44"/>
    <mergeCell ref="AV44:AW44"/>
    <mergeCell ref="AP43:AQ43"/>
    <mergeCell ref="AT43:AU43"/>
    <mergeCell ref="AX43:AY43"/>
    <mergeCell ref="AV43:AW43"/>
    <mergeCell ref="AZ45:BA45"/>
    <mergeCell ref="AX44:AY44"/>
    <mergeCell ref="AZ44:BA44"/>
    <mergeCell ref="A45:C45"/>
    <mergeCell ref="D45:Z45"/>
    <mergeCell ref="AH45:AI45"/>
    <mergeCell ref="AJ45:AK45"/>
    <mergeCell ref="AL45:AM45"/>
    <mergeCell ref="AP44:AQ44"/>
    <mergeCell ref="AP45:AQ45"/>
    <mergeCell ref="AR45:AS45"/>
    <mergeCell ref="AT45:AU45"/>
    <mergeCell ref="AV45:AW45"/>
    <mergeCell ref="AX45:AY45"/>
    <mergeCell ref="AR46:AS46"/>
    <mergeCell ref="AT46:AU46"/>
    <mergeCell ref="AV46:AW46"/>
    <mergeCell ref="A48:C48"/>
    <mergeCell ref="D48:Z48"/>
    <mergeCell ref="AZ47:BA47"/>
    <mergeCell ref="AT47:AU47"/>
    <mergeCell ref="AV47:AW47"/>
    <mergeCell ref="AX47:AY47"/>
    <mergeCell ref="AP48:AQ48"/>
    <mergeCell ref="AR48:AS48"/>
    <mergeCell ref="AT48:AU48"/>
    <mergeCell ref="AV48:AW48"/>
    <mergeCell ref="A47:C47"/>
    <mergeCell ref="D47:Z47"/>
    <mergeCell ref="AH47:AI47"/>
    <mergeCell ref="AJ47:AK47"/>
    <mergeCell ref="AL47:AM47"/>
    <mergeCell ref="AP46:AQ46"/>
    <mergeCell ref="AP47:AQ47"/>
    <mergeCell ref="A46:C46"/>
    <mergeCell ref="D46:Z46"/>
    <mergeCell ref="AH46:AI46"/>
    <mergeCell ref="D49:Z49"/>
    <mergeCell ref="AH49:AI49"/>
    <mergeCell ref="AJ49:AK49"/>
    <mergeCell ref="AL49:AM49"/>
    <mergeCell ref="AP49:AQ49"/>
    <mergeCell ref="AZ46:BA46"/>
    <mergeCell ref="AR47:AS47"/>
    <mergeCell ref="AJ46:AK46"/>
    <mergeCell ref="AL46:AM46"/>
    <mergeCell ref="AX46:AY46"/>
    <mergeCell ref="AV52:AW52"/>
    <mergeCell ref="AZ49:BA49"/>
    <mergeCell ref="AZ50:BA50"/>
    <mergeCell ref="AX48:AY48"/>
    <mergeCell ref="AJ48:AK48"/>
    <mergeCell ref="AL48:AM48"/>
    <mergeCell ref="AZ48:BA48"/>
    <mergeCell ref="AX49:AY49"/>
    <mergeCell ref="AP50:AQ50"/>
    <mergeCell ref="AT50:AU50"/>
    <mergeCell ref="AX51:AY51"/>
    <mergeCell ref="A51:C51"/>
    <mergeCell ref="D51:Z51"/>
    <mergeCell ref="AT49:AU49"/>
    <mergeCell ref="AV49:AW49"/>
    <mergeCell ref="AR49:AS49"/>
    <mergeCell ref="AR50:AS50"/>
    <mergeCell ref="AV50:AW50"/>
    <mergeCell ref="AX50:AY50"/>
    <mergeCell ref="A49:C49"/>
    <mergeCell ref="AT51:AU51"/>
    <mergeCell ref="A50:C50"/>
    <mergeCell ref="D50:Z50"/>
    <mergeCell ref="AH50:AI50"/>
    <mergeCell ref="AJ50:AK50"/>
    <mergeCell ref="AL50:AM50"/>
    <mergeCell ref="AT52:AU52"/>
    <mergeCell ref="AP52:AQ52"/>
    <mergeCell ref="AR52:AS52"/>
    <mergeCell ref="AZ51:BA51"/>
    <mergeCell ref="AH51:AI51"/>
    <mergeCell ref="AL51:AM51"/>
    <mergeCell ref="AP51:AQ51"/>
    <mergeCell ref="AR51:AS51"/>
    <mergeCell ref="AV51:AW51"/>
    <mergeCell ref="AJ51:AK51"/>
    <mergeCell ref="A53:C53"/>
    <mergeCell ref="D53:Z53"/>
    <mergeCell ref="AH53:AI53"/>
    <mergeCell ref="AJ53:AK53"/>
    <mergeCell ref="AL53:AM53"/>
    <mergeCell ref="A52:C52"/>
    <mergeCell ref="D52:Z52"/>
    <mergeCell ref="AH52:AI52"/>
    <mergeCell ref="AJ52:AK52"/>
    <mergeCell ref="AL52:AM52"/>
    <mergeCell ref="AX52:AY52"/>
    <mergeCell ref="AZ52:BA52"/>
    <mergeCell ref="A54:C54"/>
    <mergeCell ref="D54:Z54"/>
    <mergeCell ref="AH54:AI54"/>
    <mergeCell ref="AJ54:AK54"/>
    <mergeCell ref="AR54:AS54"/>
    <mergeCell ref="AT54:AU54"/>
    <mergeCell ref="AP54:AQ54"/>
    <mergeCell ref="AX54:AY54"/>
    <mergeCell ref="AP56:AQ56"/>
    <mergeCell ref="AX53:AY53"/>
    <mergeCell ref="AZ53:BA53"/>
    <mergeCell ref="AP53:AQ53"/>
    <mergeCell ref="AR53:AS53"/>
    <mergeCell ref="AT53:AU53"/>
    <mergeCell ref="AV53:AW53"/>
    <mergeCell ref="AV54:AW54"/>
    <mergeCell ref="AZ54:BA54"/>
    <mergeCell ref="AP55:AQ55"/>
    <mergeCell ref="A55:C55"/>
    <mergeCell ref="D55:Z55"/>
    <mergeCell ref="AH55:AI55"/>
    <mergeCell ref="AJ55:AK55"/>
    <mergeCell ref="AL55:AM55"/>
    <mergeCell ref="AL54:AM54"/>
    <mergeCell ref="AX55:AY55"/>
    <mergeCell ref="AZ55:BA55"/>
    <mergeCell ref="A56:C56"/>
    <mergeCell ref="D56:Z56"/>
    <mergeCell ref="AH56:AI56"/>
    <mergeCell ref="AJ56:AK56"/>
    <mergeCell ref="AL56:AM56"/>
    <mergeCell ref="AA53:AA56"/>
    <mergeCell ref="AR55:AS55"/>
    <mergeCell ref="AX56:AY56"/>
    <mergeCell ref="AV55:AW55"/>
    <mergeCell ref="AT55:AU55"/>
    <mergeCell ref="AT57:AU57"/>
    <mergeCell ref="AR56:AS56"/>
    <mergeCell ref="AT56:AU56"/>
    <mergeCell ref="AV56:AW56"/>
    <mergeCell ref="AZ56:BA56"/>
    <mergeCell ref="AP57:AQ57"/>
    <mergeCell ref="AR57:AS57"/>
    <mergeCell ref="AX58:AY58"/>
    <mergeCell ref="AV57:AW57"/>
    <mergeCell ref="AZ57:BA57"/>
    <mergeCell ref="AX57:AY57"/>
    <mergeCell ref="AZ58:BA58"/>
    <mergeCell ref="AT58:AU58"/>
    <mergeCell ref="AV58:AW58"/>
    <mergeCell ref="A59:C59"/>
    <mergeCell ref="D59:Z59"/>
    <mergeCell ref="A58:C58"/>
    <mergeCell ref="D58:Z58"/>
    <mergeCell ref="AH58:AI58"/>
    <mergeCell ref="AP59:AQ59"/>
    <mergeCell ref="AP58:AQ58"/>
    <mergeCell ref="AC59:AC60"/>
    <mergeCell ref="AL59:AM59"/>
    <mergeCell ref="AX60:AY60"/>
    <mergeCell ref="A57:C57"/>
    <mergeCell ref="D57:Z57"/>
    <mergeCell ref="AH57:AI57"/>
    <mergeCell ref="AJ58:AK58"/>
    <mergeCell ref="AL58:AM58"/>
    <mergeCell ref="AR58:AS58"/>
    <mergeCell ref="AR59:AS59"/>
    <mergeCell ref="AT59:AU59"/>
    <mergeCell ref="AV59:AW59"/>
    <mergeCell ref="AX59:AY59"/>
    <mergeCell ref="AZ59:BA59"/>
    <mergeCell ref="AZ60:BA60"/>
    <mergeCell ref="A60:C60"/>
    <mergeCell ref="D60:Z60"/>
    <mergeCell ref="AH60:AI60"/>
    <mergeCell ref="AJ60:AK60"/>
    <mergeCell ref="AL60:AM60"/>
    <mergeCell ref="AV60:AW60"/>
    <mergeCell ref="AT60:AU60"/>
    <mergeCell ref="A63:C63"/>
    <mergeCell ref="D63:Z63"/>
    <mergeCell ref="AH63:AI63"/>
    <mergeCell ref="AJ63:AK63"/>
    <mergeCell ref="AP60:AQ60"/>
    <mergeCell ref="A61:C61"/>
    <mergeCell ref="AA62:AA65"/>
    <mergeCell ref="A62:C62"/>
    <mergeCell ref="D62:Z62"/>
    <mergeCell ref="AP62:AQ62"/>
    <mergeCell ref="AX64:AY64"/>
    <mergeCell ref="AZ64:BA64"/>
    <mergeCell ref="AX65:AY65"/>
    <mergeCell ref="AT62:AU62"/>
    <mergeCell ref="AT64:AU64"/>
    <mergeCell ref="AV64:AW64"/>
    <mergeCell ref="AT63:AU63"/>
    <mergeCell ref="AV63:AW63"/>
    <mergeCell ref="AZ62:BA62"/>
    <mergeCell ref="AZ65:BA65"/>
    <mergeCell ref="AR63:AS63"/>
    <mergeCell ref="AX63:AY63"/>
    <mergeCell ref="AX62:AY62"/>
    <mergeCell ref="AZ63:BA63"/>
    <mergeCell ref="AR62:AS62"/>
    <mergeCell ref="AV62:AW62"/>
    <mergeCell ref="D64:Z64"/>
    <mergeCell ref="AH64:AI64"/>
    <mergeCell ref="AJ64:AK64"/>
    <mergeCell ref="AL64:AM64"/>
    <mergeCell ref="AJ65:AK65"/>
    <mergeCell ref="D65:Z65"/>
    <mergeCell ref="AR64:AS64"/>
    <mergeCell ref="AL65:AM65"/>
    <mergeCell ref="A66:C66"/>
    <mergeCell ref="D66:Z66"/>
    <mergeCell ref="AH66:AI66"/>
    <mergeCell ref="AJ66:AK66"/>
    <mergeCell ref="AL66:AM66"/>
    <mergeCell ref="AR66:AS66"/>
    <mergeCell ref="A65:C65"/>
    <mergeCell ref="A64:C64"/>
    <mergeCell ref="AL62:AM62"/>
    <mergeCell ref="AL63:AM63"/>
    <mergeCell ref="AH62:AI62"/>
    <mergeCell ref="AJ62:AK62"/>
    <mergeCell ref="AH65:AI65"/>
    <mergeCell ref="AP66:AQ66"/>
    <mergeCell ref="AP64:AQ64"/>
    <mergeCell ref="AP63:AQ63"/>
    <mergeCell ref="AT66:AU66"/>
    <mergeCell ref="AV66:AW66"/>
    <mergeCell ref="AP65:AQ65"/>
    <mergeCell ref="AR65:AS65"/>
    <mergeCell ref="AT65:AU65"/>
    <mergeCell ref="AV65:AW65"/>
    <mergeCell ref="A67:C67"/>
    <mergeCell ref="AV67:AW67"/>
    <mergeCell ref="AX67:AY67"/>
    <mergeCell ref="AZ67:BA67"/>
    <mergeCell ref="AX66:AY66"/>
    <mergeCell ref="AZ66:BA66"/>
    <mergeCell ref="AA66:AA68"/>
    <mergeCell ref="AV68:AW68"/>
    <mergeCell ref="AT68:AU68"/>
    <mergeCell ref="D67:Z67"/>
    <mergeCell ref="AH68:AI68"/>
    <mergeCell ref="AJ68:AK68"/>
    <mergeCell ref="AL68:AM68"/>
    <mergeCell ref="A69:C69"/>
    <mergeCell ref="D69:Z69"/>
    <mergeCell ref="AH69:AI69"/>
    <mergeCell ref="AJ69:AK69"/>
    <mergeCell ref="AL69:AM69"/>
    <mergeCell ref="AR67:AS67"/>
    <mergeCell ref="AA69:AA71"/>
    <mergeCell ref="A70:C70"/>
    <mergeCell ref="D70:Z70"/>
    <mergeCell ref="AH70:AI70"/>
    <mergeCell ref="AJ70:AK70"/>
    <mergeCell ref="AL70:AM70"/>
    <mergeCell ref="A71:C71"/>
    <mergeCell ref="A68:C68"/>
    <mergeCell ref="D68:Z68"/>
    <mergeCell ref="AV70:AW70"/>
    <mergeCell ref="AJ57:AK57"/>
    <mergeCell ref="AL57:AM57"/>
    <mergeCell ref="AX71:AY71"/>
    <mergeCell ref="AJ59:AK59"/>
    <mergeCell ref="AX69:AY69"/>
    <mergeCell ref="AR60:AS60"/>
    <mergeCell ref="AP70:AQ70"/>
    <mergeCell ref="AL67:AM67"/>
    <mergeCell ref="AT67:AU67"/>
    <mergeCell ref="AZ69:BA69"/>
    <mergeCell ref="AP69:AQ69"/>
    <mergeCell ref="AR69:AS69"/>
    <mergeCell ref="AX68:AY68"/>
    <mergeCell ref="AZ68:BA68"/>
    <mergeCell ref="AZ71:BA71"/>
    <mergeCell ref="AX70:AY70"/>
    <mergeCell ref="AZ70:BA70"/>
    <mergeCell ref="AT71:AU71"/>
    <mergeCell ref="AV71:AW71"/>
    <mergeCell ref="A73:C73"/>
    <mergeCell ref="D73:Z73"/>
    <mergeCell ref="AF73:AG73"/>
    <mergeCell ref="AH73:AI73"/>
    <mergeCell ref="AJ73:AK73"/>
    <mergeCell ref="AZ61:BA61"/>
    <mergeCell ref="AT70:AU70"/>
    <mergeCell ref="AX61:AY61"/>
    <mergeCell ref="AT69:AU69"/>
    <mergeCell ref="AV69:AW69"/>
    <mergeCell ref="AD73:AE73"/>
    <mergeCell ref="AH59:AI59"/>
    <mergeCell ref="AH67:AI67"/>
    <mergeCell ref="AJ67:AK67"/>
    <mergeCell ref="AR70:AS70"/>
    <mergeCell ref="AP68:AQ68"/>
    <mergeCell ref="AR68:AS68"/>
    <mergeCell ref="AL71:AM71"/>
    <mergeCell ref="AR71:AS71"/>
    <mergeCell ref="AP67:AQ67"/>
    <mergeCell ref="AH48:AI48"/>
    <mergeCell ref="AL73:AM73"/>
    <mergeCell ref="AH61:AI61"/>
    <mergeCell ref="A72:C72"/>
    <mergeCell ref="D72:Z72"/>
    <mergeCell ref="AH72:AI72"/>
    <mergeCell ref="D71:Z71"/>
    <mergeCell ref="AH71:AI71"/>
    <mergeCell ref="AJ71:AK71"/>
    <mergeCell ref="AB73:AC73"/>
    <mergeCell ref="AR73:AS73"/>
    <mergeCell ref="AT73:AU73"/>
    <mergeCell ref="AV73:AW73"/>
    <mergeCell ref="AP71:AQ71"/>
    <mergeCell ref="AJ61:AK61"/>
    <mergeCell ref="AT61:AU61"/>
    <mergeCell ref="AR61:AS61"/>
    <mergeCell ref="AV61:AW61"/>
    <mergeCell ref="AJ72:AK72"/>
    <mergeCell ref="AL72:AM72"/>
    <mergeCell ref="A74:C74"/>
    <mergeCell ref="D74:AG74"/>
    <mergeCell ref="AH74:AI74"/>
    <mergeCell ref="AJ74:AK74"/>
    <mergeCell ref="AL74:AM74"/>
    <mergeCell ref="AT75:AU75"/>
    <mergeCell ref="AP74:AQ74"/>
    <mergeCell ref="AR74:AS74"/>
    <mergeCell ref="AT74:AU74"/>
    <mergeCell ref="AL75:AM75"/>
    <mergeCell ref="AV75:AW75"/>
    <mergeCell ref="A75:C75"/>
    <mergeCell ref="D75:AG75"/>
    <mergeCell ref="A76:AG76"/>
    <mergeCell ref="AN75:AO75"/>
    <mergeCell ref="AJ75:AK75"/>
    <mergeCell ref="A77:AG77"/>
    <mergeCell ref="A79:AG79"/>
    <mergeCell ref="A78:AG78"/>
    <mergeCell ref="A81:AG81"/>
    <mergeCell ref="A80:AG80"/>
    <mergeCell ref="AE90:AY90"/>
    <mergeCell ref="X89:AX89"/>
    <mergeCell ref="AC90:AD90"/>
    <mergeCell ref="AR78:AS78"/>
    <mergeCell ref="AT78:AU78"/>
    <mergeCell ref="AE114:AY114"/>
    <mergeCell ref="D61:Z61"/>
    <mergeCell ref="AG117:AH117"/>
    <mergeCell ref="B118:W118"/>
    <mergeCell ref="AG118:AH118"/>
    <mergeCell ref="AI118:AY118"/>
    <mergeCell ref="C115:X115"/>
    <mergeCell ref="C116:X116"/>
    <mergeCell ref="C111:X111"/>
    <mergeCell ref="C114:X114"/>
    <mergeCell ref="AE113:AY113"/>
    <mergeCell ref="AL61:AM61"/>
    <mergeCell ref="AP61:AQ61"/>
    <mergeCell ref="W121:AL121"/>
    <mergeCell ref="AG119:AH119"/>
    <mergeCell ref="AI119:AY119"/>
    <mergeCell ref="A82:AG82"/>
    <mergeCell ref="AC103:AD103"/>
    <mergeCell ref="AE115:AY115"/>
    <mergeCell ref="AE116:AY116"/>
    <mergeCell ref="AE102:AY102"/>
    <mergeCell ref="AE103:AY103"/>
    <mergeCell ref="AE104:AY104"/>
    <mergeCell ref="AE97:AY97"/>
    <mergeCell ref="AE98:AY98"/>
    <mergeCell ref="AE99:AY99"/>
    <mergeCell ref="AE100:AY100"/>
    <mergeCell ref="AC91:AD91"/>
    <mergeCell ref="AC92:AD92"/>
    <mergeCell ref="AC93:AD93"/>
    <mergeCell ref="AC94:AD94"/>
    <mergeCell ref="AE105:AY105"/>
    <mergeCell ref="AC96:AD96"/>
    <mergeCell ref="AC97:AD97"/>
    <mergeCell ref="AC98:AD98"/>
    <mergeCell ref="AC104:AD104"/>
    <mergeCell ref="AE101:AY101"/>
    <mergeCell ref="AC111:AD111"/>
    <mergeCell ref="AC112:AD112"/>
    <mergeCell ref="AE112:AY112"/>
    <mergeCell ref="AE106:AY106"/>
    <mergeCell ref="AE107:AY107"/>
    <mergeCell ref="AE108:AY108"/>
    <mergeCell ref="AE109:AY109"/>
    <mergeCell ref="AE110:AY110"/>
    <mergeCell ref="AE111:AY111"/>
    <mergeCell ref="AC107:AD107"/>
    <mergeCell ref="AC113:AD113"/>
    <mergeCell ref="AC95:AD95"/>
    <mergeCell ref="AC99:AD99"/>
    <mergeCell ref="AC100:AD100"/>
    <mergeCell ref="AC101:AD101"/>
    <mergeCell ref="AC102:AD102"/>
    <mergeCell ref="AC105:AD105"/>
    <mergeCell ref="AC106:AD106"/>
    <mergeCell ref="AC109:AD109"/>
    <mergeCell ref="AC110:AD110"/>
    <mergeCell ref="AC114:AD114"/>
    <mergeCell ref="AC115:AD115"/>
    <mergeCell ref="AC116:AD116"/>
    <mergeCell ref="AE91:AY91"/>
    <mergeCell ref="AE92:AY92"/>
    <mergeCell ref="AE93:AY93"/>
    <mergeCell ref="AE94:AY94"/>
    <mergeCell ref="AE95:AY95"/>
    <mergeCell ref="AE96:AY96"/>
    <mergeCell ref="AC108:AD108"/>
    <mergeCell ref="A42:C42"/>
    <mergeCell ref="D42:Z42"/>
    <mergeCell ref="AH42:AI42"/>
    <mergeCell ref="AJ42:AK42"/>
    <mergeCell ref="AL42:AM42"/>
    <mergeCell ref="AX42:AY42"/>
    <mergeCell ref="AR42:AS42"/>
    <mergeCell ref="AT42:AU42"/>
    <mergeCell ref="AV42:AW42"/>
    <mergeCell ref="AH38:AI38"/>
    <mergeCell ref="AJ38:AK38"/>
    <mergeCell ref="AL38:AM38"/>
    <mergeCell ref="AL29:AO29"/>
    <mergeCell ref="AZ42:BA42"/>
    <mergeCell ref="AP42:AQ42"/>
    <mergeCell ref="AX40:AY40"/>
    <mergeCell ref="AT39:AU39"/>
    <mergeCell ref="AV39:AW39"/>
    <mergeCell ref="AL30:AM30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24" r:id="rId4"/>
  <rowBreaks count="1" manualBreakCount="1">
    <brk id="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ППУ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</cp:lastModifiedBy>
  <cp:lastPrinted>2022-08-10T04:40:55Z</cp:lastPrinted>
  <dcterms:created xsi:type="dcterms:W3CDTF">2004-02-03T10:50:45Z</dcterms:created>
  <dcterms:modified xsi:type="dcterms:W3CDTF">2023-06-19T10:18:03Z</dcterms:modified>
  <cp:category/>
  <cp:version/>
  <cp:contentType/>
  <cp:contentStatus/>
</cp:coreProperties>
</file>